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3_0108 - Serviço de Instalação TVRO - fase 4 - B/"/>
    </mc:Choice>
  </mc:AlternateContent>
  <xr:revisionPtr revIDLastSave="35" documentId="8_{B54868E8-3719-45A7-A1A1-A1D50EF45E34}" xr6:coauthVersionLast="47" xr6:coauthVersionMax="47" xr10:uidLastSave="{4849A15A-138B-4F7B-94C8-B1A417103FCC}"/>
  <bookViews>
    <workbookView xWindow="-108" yWindow="-108" windowWidth="23256" windowHeight="12576" xr2:uid="{9F9C1578-34AB-4CB5-9C46-7288E65FD74E}"/>
  </bookViews>
  <sheets>
    <sheet name="LPU - Fase IV B" sheetId="7" r:id="rId1"/>
  </sheets>
  <externalReferences>
    <externalReference r:id="rId2"/>
  </externalReferences>
  <definedNames>
    <definedName name="FAM_NAO_TRATADA">[1]Grafico17!#REF!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4" i="7" l="1"/>
  <c r="M22" i="7"/>
  <c r="N22" i="7" s="1"/>
  <c r="J22" i="7"/>
  <c r="F22" i="7"/>
  <c r="H22" i="7" s="1"/>
  <c r="F23" i="7"/>
  <c r="H23" i="7" s="1"/>
  <c r="F24" i="7"/>
  <c r="H24" i="7" s="1"/>
  <c r="F25" i="7"/>
  <c r="H25" i="7" s="1"/>
  <c r="F26" i="7"/>
  <c r="H26" i="7" s="1"/>
  <c r="F27" i="7"/>
  <c r="H27" i="7" s="1"/>
  <c r="F28" i="7"/>
  <c r="H28" i="7" s="1"/>
  <c r="F29" i="7"/>
  <c r="H29" i="7" s="1"/>
  <c r="F30" i="7"/>
  <c r="H30" i="7" s="1"/>
  <c r="F31" i="7"/>
  <c r="H31" i="7" s="1"/>
  <c r="F32" i="7"/>
  <c r="H32" i="7" s="1"/>
  <c r="F33" i="7"/>
  <c r="H33" i="7" s="1"/>
  <c r="F34" i="7"/>
  <c r="H34" i="7" s="1"/>
  <c r="F35" i="7"/>
  <c r="H35" i="7" s="1"/>
  <c r="F36" i="7"/>
  <c r="H36" i="7" s="1"/>
  <c r="F37" i="7"/>
  <c r="H37" i="7" s="1"/>
  <c r="F38" i="7"/>
  <c r="H38" i="7" s="1"/>
  <c r="F39" i="7"/>
  <c r="H39" i="7" s="1"/>
  <c r="F40" i="7"/>
  <c r="H40" i="7" s="1"/>
  <c r="F41" i="7"/>
  <c r="H41" i="7" s="1"/>
  <c r="F42" i="7"/>
  <c r="H42" i="7" s="1"/>
  <c r="F43" i="7"/>
  <c r="H43" i="7" s="1"/>
  <c r="F44" i="7"/>
  <c r="H44" i="7" s="1"/>
  <c r="F45" i="7"/>
  <c r="H45" i="7" s="1"/>
  <c r="F46" i="7"/>
  <c r="H46" i="7" s="1"/>
  <c r="F47" i="7"/>
  <c r="H47" i="7" s="1"/>
  <c r="F48" i="7"/>
  <c r="H48" i="7" s="1"/>
  <c r="F49" i="7"/>
  <c r="H49" i="7" s="1"/>
  <c r="F50" i="7"/>
  <c r="H50" i="7" s="1"/>
  <c r="F51" i="7"/>
  <c r="H51" i="7" s="1"/>
  <c r="F52" i="7"/>
  <c r="H52" i="7" s="1"/>
  <c r="F53" i="7"/>
  <c r="H53" i="7" s="1"/>
  <c r="F54" i="7"/>
  <c r="H54" i="7" s="1"/>
  <c r="F55" i="7"/>
  <c r="H55" i="7" s="1"/>
  <c r="F56" i="7"/>
  <c r="H56" i="7" s="1"/>
  <c r="F57" i="7"/>
  <c r="H57" i="7" s="1"/>
  <c r="F58" i="7"/>
  <c r="H58" i="7" s="1"/>
  <c r="F59" i="7"/>
  <c r="H59" i="7" s="1"/>
  <c r="F60" i="7"/>
  <c r="H60" i="7" s="1"/>
  <c r="F61" i="7"/>
  <c r="H61" i="7" s="1"/>
  <c r="F62" i="7"/>
  <c r="H62" i="7" s="1"/>
  <c r="F63" i="7"/>
  <c r="H63" i="7" s="1"/>
  <c r="F64" i="7"/>
  <c r="H64" i="7" s="1"/>
  <c r="F65" i="7"/>
  <c r="H65" i="7" s="1"/>
  <c r="F66" i="7"/>
  <c r="H66" i="7" s="1"/>
  <c r="F67" i="7"/>
  <c r="H67" i="7" s="1"/>
  <c r="F68" i="7"/>
  <c r="H68" i="7" s="1"/>
  <c r="F69" i="7"/>
  <c r="H69" i="7" s="1"/>
  <c r="F70" i="7"/>
  <c r="H70" i="7" s="1"/>
  <c r="F71" i="7"/>
  <c r="H71" i="7" s="1"/>
  <c r="F72" i="7"/>
  <c r="H72" i="7" s="1"/>
  <c r="F73" i="7"/>
  <c r="H73" i="7" s="1"/>
  <c r="F74" i="7"/>
  <c r="H74" i="7" s="1"/>
  <c r="F75" i="7"/>
  <c r="H75" i="7" s="1"/>
  <c r="F76" i="7"/>
  <c r="H76" i="7" s="1"/>
  <c r="F77" i="7"/>
  <c r="H77" i="7" s="1"/>
  <c r="F78" i="7"/>
  <c r="H78" i="7" s="1"/>
  <c r="F79" i="7"/>
  <c r="H79" i="7" s="1"/>
  <c r="F80" i="7"/>
  <c r="H80" i="7" s="1"/>
  <c r="F81" i="7"/>
  <c r="H81" i="7" s="1"/>
  <c r="F82" i="7"/>
  <c r="H82" i="7" s="1"/>
  <c r="F83" i="7"/>
  <c r="H83" i="7" s="1"/>
  <c r="F84" i="7"/>
  <c r="H84" i="7" s="1"/>
  <c r="F85" i="7"/>
  <c r="H85" i="7" s="1"/>
  <c r="F86" i="7"/>
  <c r="H86" i="7" s="1"/>
  <c r="F87" i="7"/>
  <c r="H87" i="7" s="1"/>
  <c r="F88" i="7"/>
  <c r="H88" i="7" s="1"/>
  <c r="F89" i="7"/>
  <c r="H89" i="7" s="1"/>
  <c r="F90" i="7"/>
  <c r="H90" i="7" s="1"/>
  <c r="F91" i="7"/>
  <c r="H91" i="7" s="1"/>
  <c r="F92" i="7"/>
  <c r="H92" i="7" s="1"/>
  <c r="F93" i="7"/>
  <c r="H93" i="7" s="1"/>
  <c r="F94" i="7"/>
  <c r="H94" i="7" s="1"/>
  <c r="F95" i="7"/>
  <c r="H95" i="7" s="1"/>
  <c r="F96" i="7"/>
  <c r="H96" i="7" s="1"/>
  <c r="F97" i="7"/>
  <c r="H97" i="7" s="1"/>
  <c r="F98" i="7"/>
  <c r="H98" i="7" s="1"/>
  <c r="F99" i="7"/>
  <c r="H99" i="7" s="1"/>
  <c r="F100" i="7"/>
  <c r="H100" i="7" s="1"/>
  <c r="F101" i="7"/>
  <c r="H101" i="7" s="1"/>
  <c r="F102" i="7"/>
  <c r="H102" i="7" s="1"/>
  <c r="F103" i="7"/>
  <c r="H103" i="7" s="1"/>
  <c r="F104" i="7"/>
  <c r="H104" i="7" s="1"/>
  <c r="F105" i="7"/>
  <c r="H105" i="7" s="1"/>
  <c r="F106" i="7"/>
  <c r="H106" i="7" s="1"/>
  <c r="F107" i="7"/>
  <c r="H107" i="7" s="1"/>
  <c r="F108" i="7"/>
  <c r="H108" i="7" s="1"/>
  <c r="F109" i="7"/>
  <c r="H109" i="7" s="1"/>
  <c r="F110" i="7"/>
  <c r="H110" i="7" s="1"/>
  <c r="F111" i="7"/>
  <c r="H111" i="7" s="1"/>
  <c r="F112" i="7"/>
  <c r="H112" i="7" s="1"/>
  <c r="F113" i="7"/>
  <c r="H113" i="7" s="1"/>
  <c r="F114" i="7"/>
  <c r="H114" i="7" s="1"/>
  <c r="F115" i="7"/>
  <c r="H115" i="7" s="1"/>
  <c r="F116" i="7"/>
  <c r="H116" i="7" s="1"/>
  <c r="F117" i="7"/>
  <c r="H117" i="7" s="1"/>
  <c r="F118" i="7"/>
  <c r="H118" i="7" s="1"/>
  <c r="F119" i="7"/>
  <c r="H119" i="7" s="1"/>
  <c r="F120" i="7"/>
  <c r="H120" i="7" s="1"/>
  <c r="F121" i="7"/>
  <c r="H121" i="7" s="1"/>
  <c r="F122" i="7"/>
  <c r="H122" i="7" s="1"/>
  <c r="F123" i="7"/>
  <c r="H123" i="7" s="1"/>
  <c r="F124" i="7"/>
  <c r="H124" i="7" s="1"/>
  <c r="F125" i="7"/>
  <c r="H125" i="7" s="1"/>
  <c r="F126" i="7"/>
  <c r="H126" i="7" s="1"/>
  <c r="F127" i="7"/>
  <c r="H127" i="7" s="1"/>
  <c r="F128" i="7"/>
  <c r="H128" i="7" s="1"/>
  <c r="F129" i="7"/>
  <c r="H129" i="7" s="1"/>
  <c r="F130" i="7"/>
  <c r="H130" i="7" s="1"/>
  <c r="F131" i="7"/>
  <c r="H131" i="7" s="1"/>
  <c r="F132" i="7"/>
  <c r="H132" i="7" s="1"/>
  <c r="F133" i="7"/>
  <c r="H133" i="7" s="1"/>
  <c r="F134" i="7"/>
  <c r="H134" i="7" s="1"/>
  <c r="F135" i="7"/>
  <c r="H135" i="7" s="1"/>
  <c r="F136" i="7"/>
  <c r="H136" i="7" s="1"/>
  <c r="F137" i="7"/>
  <c r="H137" i="7" s="1"/>
  <c r="F138" i="7"/>
  <c r="H138" i="7" s="1"/>
  <c r="F139" i="7"/>
  <c r="H139" i="7" s="1"/>
  <c r="F140" i="7"/>
  <c r="H140" i="7" s="1"/>
  <c r="F141" i="7"/>
  <c r="H141" i="7" s="1"/>
  <c r="F142" i="7"/>
  <c r="H142" i="7" s="1"/>
  <c r="F143" i="7"/>
  <c r="H143" i="7" s="1"/>
  <c r="F144" i="7"/>
  <c r="H144" i="7" s="1"/>
  <c r="F145" i="7"/>
  <c r="H145" i="7" s="1"/>
  <c r="F146" i="7"/>
  <c r="H146" i="7" s="1"/>
  <c r="F147" i="7"/>
  <c r="H147" i="7" s="1"/>
  <c r="F148" i="7"/>
  <c r="H148" i="7" s="1"/>
  <c r="F149" i="7"/>
  <c r="H149" i="7" s="1"/>
  <c r="F150" i="7"/>
  <c r="H150" i="7" s="1"/>
  <c r="F151" i="7"/>
  <c r="H151" i="7" s="1"/>
  <c r="F152" i="7"/>
  <c r="H152" i="7" s="1"/>
  <c r="F153" i="7"/>
  <c r="H153" i="7" s="1"/>
  <c r="F154" i="7"/>
  <c r="H154" i="7" s="1"/>
  <c r="F155" i="7"/>
  <c r="H155" i="7" s="1"/>
  <c r="F156" i="7"/>
  <c r="H156" i="7" s="1"/>
  <c r="F157" i="7"/>
  <c r="H157" i="7" s="1"/>
  <c r="F158" i="7"/>
  <c r="H158" i="7" s="1"/>
  <c r="F159" i="7"/>
  <c r="H159" i="7" s="1"/>
  <c r="F160" i="7"/>
  <c r="H160" i="7" s="1"/>
  <c r="F161" i="7"/>
  <c r="H161" i="7" s="1"/>
  <c r="F162" i="7"/>
  <c r="H162" i="7" s="1"/>
  <c r="F163" i="7"/>
  <c r="H163" i="7" s="1"/>
  <c r="F164" i="7"/>
  <c r="H164" i="7" s="1"/>
  <c r="F165" i="7"/>
  <c r="H165" i="7" s="1"/>
  <c r="F166" i="7"/>
  <c r="H166" i="7" s="1"/>
  <c r="F167" i="7"/>
  <c r="H167" i="7" s="1"/>
  <c r="F168" i="7"/>
  <c r="H168" i="7" s="1"/>
  <c r="F169" i="7"/>
  <c r="H169" i="7" s="1"/>
  <c r="F170" i="7"/>
  <c r="H170" i="7" s="1"/>
  <c r="F171" i="7"/>
  <c r="H171" i="7" s="1"/>
  <c r="F172" i="7"/>
  <c r="H172" i="7" s="1"/>
  <c r="F173" i="7"/>
  <c r="H173" i="7" s="1"/>
  <c r="F174" i="7"/>
  <c r="H174" i="7" s="1"/>
  <c r="F175" i="7"/>
  <c r="H175" i="7" s="1"/>
  <c r="F176" i="7"/>
  <c r="H176" i="7" s="1"/>
  <c r="F177" i="7"/>
  <c r="H177" i="7" s="1"/>
  <c r="F178" i="7"/>
  <c r="H178" i="7" s="1"/>
  <c r="F179" i="7"/>
  <c r="H179" i="7" s="1"/>
  <c r="F180" i="7"/>
  <c r="H180" i="7" s="1"/>
  <c r="F181" i="7"/>
  <c r="H181" i="7" s="1"/>
  <c r="F182" i="7"/>
  <c r="H182" i="7" s="1"/>
  <c r="F183" i="7"/>
  <c r="H183" i="7" s="1"/>
  <c r="F184" i="7"/>
  <c r="H184" i="7" s="1"/>
  <c r="F185" i="7"/>
  <c r="H185" i="7" s="1"/>
  <c r="F186" i="7"/>
  <c r="H186" i="7" s="1"/>
  <c r="F187" i="7"/>
  <c r="H187" i="7" s="1"/>
  <c r="F188" i="7"/>
  <c r="H188" i="7" s="1"/>
  <c r="F189" i="7"/>
  <c r="H189" i="7" s="1"/>
  <c r="F190" i="7"/>
  <c r="H190" i="7" s="1"/>
  <c r="F191" i="7"/>
  <c r="H191" i="7" s="1"/>
  <c r="F192" i="7"/>
  <c r="H192" i="7" s="1"/>
  <c r="F193" i="7"/>
  <c r="H193" i="7" s="1"/>
  <c r="F194" i="7"/>
  <c r="H194" i="7" s="1"/>
  <c r="F195" i="7"/>
  <c r="H195" i="7" s="1"/>
  <c r="F196" i="7"/>
  <c r="H196" i="7" s="1"/>
  <c r="F197" i="7"/>
  <c r="H197" i="7" s="1"/>
  <c r="F198" i="7"/>
  <c r="H198" i="7" s="1"/>
  <c r="F199" i="7"/>
  <c r="H199" i="7" s="1"/>
  <c r="F200" i="7"/>
  <c r="H200" i="7" s="1"/>
  <c r="F201" i="7"/>
  <c r="H201" i="7" s="1"/>
  <c r="F202" i="7"/>
  <c r="H202" i="7" s="1"/>
  <c r="F203" i="7"/>
  <c r="H203" i="7" s="1"/>
  <c r="F204" i="7"/>
  <c r="H204" i="7" s="1"/>
  <c r="F205" i="7"/>
  <c r="H205" i="7" s="1"/>
  <c r="F206" i="7"/>
  <c r="H206" i="7" s="1"/>
  <c r="F207" i="7"/>
  <c r="H207" i="7" s="1"/>
  <c r="F208" i="7"/>
  <c r="H208" i="7" s="1"/>
  <c r="F209" i="7"/>
  <c r="H209" i="7" s="1"/>
  <c r="F210" i="7"/>
  <c r="H210" i="7" s="1"/>
  <c r="F211" i="7"/>
  <c r="H211" i="7" s="1"/>
  <c r="F212" i="7"/>
  <c r="H212" i="7" s="1"/>
  <c r="F213" i="7"/>
  <c r="H213" i="7" s="1"/>
  <c r="F214" i="7"/>
  <c r="H214" i="7" s="1"/>
  <c r="F215" i="7"/>
  <c r="H215" i="7" s="1"/>
  <c r="F216" i="7"/>
  <c r="H216" i="7" s="1"/>
  <c r="F217" i="7"/>
  <c r="H217" i="7" s="1"/>
  <c r="F218" i="7"/>
  <c r="H218" i="7" s="1"/>
  <c r="F219" i="7"/>
  <c r="H219" i="7" s="1"/>
  <c r="F220" i="7"/>
  <c r="H220" i="7" s="1"/>
  <c r="F221" i="7"/>
  <c r="H221" i="7" s="1"/>
  <c r="F222" i="7"/>
  <c r="H222" i="7" s="1"/>
  <c r="F223" i="7"/>
  <c r="H223" i="7" s="1"/>
  <c r="M23" i="7"/>
  <c r="N23" i="7" s="1"/>
  <c r="M24" i="7"/>
  <c r="N24" i="7" s="1"/>
  <c r="M25" i="7"/>
  <c r="N25" i="7" s="1"/>
  <c r="M26" i="7"/>
  <c r="N26" i="7" s="1"/>
  <c r="M27" i="7"/>
  <c r="N27" i="7" s="1"/>
  <c r="M28" i="7"/>
  <c r="N28" i="7" s="1"/>
  <c r="M29" i="7"/>
  <c r="N29" i="7" s="1"/>
  <c r="M30" i="7"/>
  <c r="N30" i="7" s="1"/>
  <c r="M31" i="7"/>
  <c r="N31" i="7" s="1"/>
  <c r="M32" i="7"/>
  <c r="N32" i="7" s="1"/>
  <c r="M33" i="7"/>
  <c r="N33" i="7" s="1"/>
  <c r="M34" i="7"/>
  <c r="N34" i="7" s="1"/>
  <c r="M35" i="7"/>
  <c r="N35" i="7" s="1"/>
  <c r="M36" i="7"/>
  <c r="N36" i="7" s="1"/>
  <c r="M37" i="7"/>
  <c r="N37" i="7" s="1"/>
  <c r="M38" i="7"/>
  <c r="N38" i="7" s="1"/>
  <c r="M39" i="7"/>
  <c r="N39" i="7" s="1"/>
  <c r="M40" i="7"/>
  <c r="N40" i="7" s="1"/>
  <c r="M41" i="7"/>
  <c r="N41" i="7" s="1"/>
  <c r="M42" i="7"/>
  <c r="N42" i="7" s="1"/>
  <c r="M43" i="7"/>
  <c r="N43" i="7" s="1"/>
  <c r="M44" i="7"/>
  <c r="N44" i="7" s="1"/>
  <c r="M45" i="7"/>
  <c r="N45" i="7" s="1"/>
  <c r="M46" i="7"/>
  <c r="N46" i="7" s="1"/>
  <c r="M47" i="7"/>
  <c r="N47" i="7" s="1"/>
  <c r="M48" i="7"/>
  <c r="N48" i="7" s="1"/>
  <c r="M49" i="7"/>
  <c r="N49" i="7" s="1"/>
  <c r="M50" i="7"/>
  <c r="N50" i="7" s="1"/>
  <c r="M51" i="7"/>
  <c r="N51" i="7" s="1"/>
  <c r="M52" i="7"/>
  <c r="N52" i="7" s="1"/>
  <c r="M53" i="7"/>
  <c r="N53" i="7" s="1"/>
  <c r="M54" i="7"/>
  <c r="N54" i="7" s="1"/>
  <c r="M55" i="7"/>
  <c r="N55" i="7" s="1"/>
  <c r="M56" i="7"/>
  <c r="N56" i="7" s="1"/>
  <c r="M57" i="7"/>
  <c r="N57" i="7" s="1"/>
  <c r="M58" i="7"/>
  <c r="N58" i="7" s="1"/>
  <c r="M59" i="7"/>
  <c r="N59" i="7" s="1"/>
  <c r="M60" i="7"/>
  <c r="N60" i="7" s="1"/>
  <c r="M61" i="7"/>
  <c r="N61" i="7" s="1"/>
  <c r="M62" i="7"/>
  <c r="N62" i="7" s="1"/>
  <c r="M63" i="7"/>
  <c r="N63" i="7" s="1"/>
  <c r="M64" i="7"/>
  <c r="N64" i="7" s="1"/>
  <c r="M65" i="7"/>
  <c r="N65" i="7" s="1"/>
  <c r="M66" i="7"/>
  <c r="N66" i="7" s="1"/>
  <c r="M67" i="7"/>
  <c r="N67" i="7" s="1"/>
  <c r="M68" i="7"/>
  <c r="N68" i="7" s="1"/>
  <c r="M69" i="7"/>
  <c r="N69" i="7" s="1"/>
  <c r="M70" i="7"/>
  <c r="N70" i="7" s="1"/>
  <c r="M71" i="7"/>
  <c r="N71" i="7" s="1"/>
  <c r="M72" i="7"/>
  <c r="N72" i="7" s="1"/>
  <c r="M73" i="7"/>
  <c r="M74" i="7"/>
  <c r="N74" i="7" s="1"/>
  <c r="M75" i="7"/>
  <c r="N75" i="7" s="1"/>
  <c r="M76" i="7"/>
  <c r="N76" i="7" s="1"/>
  <c r="M77" i="7"/>
  <c r="N77" i="7" s="1"/>
  <c r="M78" i="7"/>
  <c r="N78" i="7" s="1"/>
  <c r="M79" i="7"/>
  <c r="N79" i="7" s="1"/>
  <c r="M80" i="7"/>
  <c r="N80" i="7" s="1"/>
  <c r="M81" i="7"/>
  <c r="N81" i="7" s="1"/>
  <c r="M82" i="7"/>
  <c r="N82" i="7" s="1"/>
  <c r="M83" i="7"/>
  <c r="N83" i="7" s="1"/>
  <c r="M84" i="7"/>
  <c r="N84" i="7" s="1"/>
  <c r="M85" i="7"/>
  <c r="N85" i="7" s="1"/>
  <c r="M86" i="7"/>
  <c r="N86" i="7" s="1"/>
  <c r="M87" i="7"/>
  <c r="N87" i="7" s="1"/>
  <c r="M88" i="7"/>
  <c r="N88" i="7" s="1"/>
  <c r="M89" i="7"/>
  <c r="N89" i="7" s="1"/>
  <c r="M90" i="7"/>
  <c r="N90" i="7" s="1"/>
  <c r="M91" i="7"/>
  <c r="N91" i="7" s="1"/>
  <c r="M92" i="7"/>
  <c r="N92" i="7" s="1"/>
  <c r="M93" i="7"/>
  <c r="N93" i="7" s="1"/>
  <c r="M94" i="7"/>
  <c r="N94" i="7" s="1"/>
  <c r="M95" i="7"/>
  <c r="N95" i="7" s="1"/>
  <c r="M96" i="7"/>
  <c r="N96" i="7" s="1"/>
  <c r="M97" i="7"/>
  <c r="N97" i="7" s="1"/>
  <c r="M98" i="7"/>
  <c r="N98" i="7" s="1"/>
  <c r="M99" i="7"/>
  <c r="N99" i="7" s="1"/>
  <c r="M100" i="7"/>
  <c r="N100" i="7" s="1"/>
  <c r="M101" i="7"/>
  <c r="N101" i="7" s="1"/>
  <c r="M102" i="7"/>
  <c r="N102" i="7" s="1"/>
  <c r="M103" i="7"/>
  <c r="N103" i="7" s="1"/>
  <c r="M104" i="7"/>
  <c r="N104" i="7" s="1"/>
  <c r="M105" i="7"/>
  <c r="N105" i="7" s="1"/>
  <c r="M106" i="7"/>
  <c r="N106" i="7" s="1"/>
  <c r="M107" i="7"/>
  <c r="N107" i="7" s="1"/>
  <c r="M108" i="7"/>
  <c r="N108" i="7" s="1"/>
  <c r="M109" i="7"/>
  <c r="N109" i="7" s="1"/>
  <c r="M110" i="7"/>
  <c r="N110" i="7" s="1"/>
  <c r="M111" i="7"/>
  <c r="N111" i="7" s="1"/>
  <c r="M112" i="7"/>
  <c r="N112" i="7" s="1"/>
  <c r="M113" i="7"/>
  <c r="N113" i="7" s="1"/>
  <c r="M114" i="7"/>
  <c r="N114" i="7" s="1"/>
  <c r="M115" i="7"/>
  <c r="N115" i="7" s="1"/>
  <c r="M116" i="7"/>
  <c r="N116" i="7" s="1"/>
  <c r="M117" i="7"/>
  <c r="N117" i="7" s="1"/>
  <c r="M118" i="7"/>
  <c r="N118" i="7" s="1"/>
  <c r="M119" i="7"/>
  <c r="M120" i="7"/>
  <c r="N120" i="7" s="1"/>
  <c r="M121" i="7"/>
  <c r="N121" i="7" s="1"/>
  <c r="M122" i="7"/>
  <c r="N122" i="7" s="1"/>
  <c r="M123" i="7"/>
  <c r="N123" i="7" s="1"/>
  <c r="M124" i="7"/>
  <c r="N124" i="7" s="1"/>
  <c r="M125" i="7"/>
  <c r="N125" i="7" s="1"/>
  <c r="M126" i="7"/>
  <c r="N126" i="7" s="1"/>
  <c r="M127" i="7"/>
  <c r="N127" i="7" s="1"/>
  <c r="M128" i="7"/>
  <c r="N128" i="7" s="1"/>
  <c r="M129" i="7"/>
  <c r="N129" i="7" s="1"/>
  <c r="M130" i="7"/>
  <c r="N130" i="7" s="1"/>
  <c r="M131" i="7"/>
  <c r="N131" i="7" s="1"/>
  <c r="M132" i="7"/>
  <c r="N132" i="7" s="1"/>
  <c r="M133" i="7"/>
  <c r="N133" i="7" s="1"/>
  <c r="M134" i="7"/>
  <c r="N134" i="7" s="1"/>
  <c r="M135" i="7"/>
  <c r="N135" i="7" s="1"/>
  <c r="M136" i="7"/>
  <c r="N136" i="7" s="1"/>
  <c r="M137" i="7"/>
  <c r="N137" i="7" s="1"/>
  <c r="M138" i="7"/>
  <c r="N138" i="7" s="1"/>
  <c r="M139" i="7"/>
  <c r="N139" i="7" s="1"/>
  <c r="M140" i="7"/>
  <c r="N140" i="7" s="1"/>
  <c r="M141" i="7"/>
  <c r="N141" i="7" s="1"/>
  <c r="M142" i="7"/>
  <c r="N142" i="7" s="1"/>
  <c r="M143" i="7"/>
  <c r="N143" i="7" s="1"/>
  <c r="M144" i="7"/>
  <c r="N144" i="7" s="1"/>
  <c r="M145" i="7"/>
  <c r="N145" i="7" s="1"/>
  <c r="M146" i="7"/>
  <c r="N146" i="7" s="1"/>
  <c r="M147" i="7"/>
  <c r="N147" i="7" s="1"/>
  <c r="M148" i="7"/>
  <c r="N148" i="7" s="1"/>
  <c r="M149" i="7"/>
  <c r="N149" i="7" s="1"/>
  <c r="M150" i="7"/>
  <c r="N150" i="7" s="1"/>
  <c r="M151" i="7"/>
  <c r="N151" i="7" s="1"/>
  <c r="M152" i="7"/>
  <c r="N152" i="7" s="1"/>
  <c r="M153" i="7"/>
  <c r="N153" i="7" s="1"/>
  <c r="M154" i="7"/>
  <c r="N154" i="7" s="1"/>
  <c r="M155" i="7"/>
  <c r="N155" i="7" s="1"/>
  <c r="M156" i="7"/>
  <c r="N156" i="7" s="1"/>
  <c r="M157" i="7"/>
  <c r="N157" i="7" s="1"/>
  <c r="M158" i="7"/>
  <c r="N158" i="7" s="1"/>
  <c r="M159" i="7"/>
  <c r="N159" i="7" s="1"/>
  <c r="M160" i="7"/>
  <c r="N160" i="7" s="1"/>
  <c r="M161" i="7"/>
  <c r="N161" i="7" s="1"/>
  <c r="M162" i="7"/>
  <c r="N162" i="7" s="1"/>
  <c r="M163" i="7"/>
  <c r="N163" i="7" s="1"/>
  <c r="M164" i="7"/>
  <c r="N164" i="7" s="1"/>
  <c r="M165" i="7"/>
  <c r="N165" i="7" s="1"/>
  <c r="M166" i="7"/>
  <c r="N166" i="7" s="1"/>
  <c r="M167" i="7"/>
  <c r="N167" i="7" s="1"/>
  <c r="M168" i="7"/>
  <c r="N168" i="7" s="1"/>
  <c r="M169" i="7"/>
  <c r="N169" i="7" s="1"/>
  <c r="M170" i="7"/>
  <c r="N170" i="7" s="1"/>
  <c r="M171" i="7"/>
  <c r="N171" i="7" s="1"/>
  <c r="M172" i="7"/>
  <c r="N172" i="7" s="1"/>
  <c r="M173" i="7"/>
  <c r="N173" i="7" s="1"/>
  <c r="M174" i="7"/>
  <c r="N174" i="7" s="1"/>
  <c r="M175" i="7"/>
  <c r="N175" i="7" s="1"/>
  <c r="M176" i="7"/>
  <c r="N176" i="7" s="1"/>
  <c r="M177" i="7"/>
  <c r="N177" i="7" s="1"/>
  <c r="M178" i="7"/>
  <c r="N178" i="7" s="1"/>
  <c r="M179" i="7"/>
  <c r="N179" i="7" s="1"/>
  <c r="M180" i="7"/>
  <c r="N180" i="7" s="1"/>
  <c r="M181" i="7"/>
  <c r="N181" i="7" s="1"/>
  <c r="M182" i="7"/>
  <c r="N182" i="7" s="1"/>
  <c r="M183" i="7"/>
  <c r="N183" i="7" s="1"/>
  <c r="M184" i="7"/>
  <c r="N184" i="7" s="1"/>
  <c r="M185" i="7"/>
  <c r="N185" i="7" s="1"/>
  <c r="M186" i="7"/>
  <c r="N186" i="7" s="1"/>
  <c r="M187" i="7"/>
  <c r="N187" i="7" s="1"/>
  <c r="M188" i="7"/>
  <c r="N188" i="7" s="1"/>
  <c r="M189" i="7"/>
  <c r="N189" i="7" s="1"/>
  <c r="M190" i="7"/>
  <c r="N190" i="7" s="1"/>
  <c r="M191" i="7"/>
  <c r="N191" i="7" s="1"/>
  <c r="M192" i="7"/>
  <c r="N192" i="7" s="1"/>
  <c r="M193" i="7"/>
  <c r="N193" i="7" s="1"/>
  <c r="M194" i="7"/>
  <c r="N194" i="7" s="1"/>
  <c r="M195" i="7"/>
  <c r="N195" i="7" s="1"/>
  <c r="M196" i="7"/>
  <c r="N196" i="7" s="1"/>
  <c r="M197" i="7"/>
  <c r="N197" i="7" s="1"/>
  <c r="M198" i="7"/>
  <c r="N198" i="7" s="1"/>
  <c r="M199" i="7"/>
  <c r="N199" i="7" s="1"/>
  <c r="M200" i="7"/>
  <c r="N200" i="7" s="1"/>
  <c r="M201" i="7"/>
  <c r="N201" i="7" s="1"/>
  <c r="M202" i="7"/>
  <c r="N202" i="7" s="1"/>
  <c r="M203" i="7"/>
  <c r="N203" i="7" s="1"/>
  <c r="M204" i="7"/>
  <c r="N204" i="7" s="1"/>
  <c r="M205" i="7"/>
  <c r="N205" i="7" s="1"/>
  <c r="M206" i="7"/>
  <c r="N206" i="7" s="1"/>
  <c r="M207" i="7"/>
  <c r="N207" i="7" s="1"/>
  <c r="M208" i="7"/>
  <c r="N208" i="7" s="1"/>
  <c r="M209" i="7"/>
  <c r="N209" i="7" s="1"/>
  <c r="M210" i="7"/>
  <c r="N210" i="7" s="1"/>
  <c r="M211" i="7"/>
  <c r="N211" i="7" s="1"/>
  <c r="M212" i="7"/>
  <c r="N212" i="7" s="1"/>
  <c r="M213" i="7"/>
  <c r="N213" i="7" s="1"/>
  <c r="M214" i="7"/>
  <c r="N214" i="7" s="1"/>
  <c r="M215" i="7"/>
  <c r="N215" i="7" s="1"/>
  <c r="M216" i="7"/>
  <c r="N216" i="7" s="1"/>
  <c r="M217" i="7"/>
  <c r="N217" i="7" s="1"/>
  <c r="M218" i="7"/>
  <c r="N218" i="7" s="1"/>
  <c r="M219" i="7"/>
  <c r="N219" i="7" s="1"/>
  <c r="M220" i="7"/>
  <c r="N220" i="7" s="1"/>
  <c r="M221" i="7"/>
  <c r="N221" i="7" s="1"/>
  <c r="M222" i="7"/>
  <c r="N222" i="7" s="1"/>
  <c r="M223" i="7"/>
  <c r="N223" i="7" s="1"/>
  <c r="N119" i="7"/>
  <c r="N73" i="7"/>
  <c r="J23" i="7"/>
  <c r="K23" i="7" s="1"/>
  <c r="J24" i="7"/>
  <c r="K24" i="7" s="1"/>
  <c r="J25" i="7"/>
  <c r="K25" i="7" s="1"/>
  <c r="J26" i="7"/>
  <c r="K26" i="7" s="1"/>
  <c r="J27" i="7"/>
  <c r="K27" i="7" s="1"/>
  <c r="J28" i="7"/>
  <c r="K28" i="7" s="1"/>
  <c r="J29" i="7"/>
  <c r="K29" i="7" s="1"/>
  <c r="J30" i="7"/>
  <c r="K30" i="7" s="1"/>
  <c r="J31" i="7"/>
  <c r="K31" i="7" s="1"/>
  <c r="J32" i="7"/>
  <c r="K32" i="7" s="1"/>
  <c r="J33" i="7"/>
  <c r="K33" i="7" s="1"/>
  <c r="J34" i="7"/>
  <c r="K34" i="7" s="1"/>
  <c r="J35" i="7"/>
  <c r="K35" i="7" s="1"/>
  <c r="J36" i="7"/>
  <c r="K36" i="7" s="1"/>
  <c r="J37" i="7"/>
  <c r="K37" i="7" s="1"/>
  <c r="J38" i="7"/>
  <c r="K38" i="7" s="1"/>
  <c r="J39" i="7"/>
  <c r="K39" i="7" s="1"/>
  <c r="J40" i="7"/>
  <c r="K40" i="7" s="1"/>
  <c r="J41" i="7"/>
  <c r="K41" i="7" s="1"/>
  <c r="J42" i="7"/>
  <c r="K42" i="7" s="1"/>
  <c r="J43" i="7"/>
  <c r="K43" i="7" s="1"/>
  <c r="J44" i="7"/>
  <c r="K44" i="7" s="1"/>
  <c r="J45" i="7"/>
  <c r="K45" i="7" s="1"/>
  <c r="J46" i="7"/>
  <c r="K46" i="7" s="1"/>
  <c r="J47" i="7"/>
  <c r="K47" i="7" s="1"/>
  <c r="J48" i="7"/>
  <c r="K48" i="7" s="1"/>
  <c r="J49" i="7"/>
  <c r="K49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J78" i="7"/>
  <c r="K78" i="7" s="1"/>
  <c r="J79" i="7"/>
  <c r="K79" i="7" s="1"/>
  <c r="J80" i="7"/>
  <c r="K80" i="7" s="1"/>
  <c r="J81" i="7"/>
  <c r="K81" i="7" s="1"/>
  <c r="J82" i="7"/>
  <c r="K82" i="7" s="1"/>
  <c r="J83" i="7"/>
  <c r="K83" i="7" s="1"/>
  <c r="J84" i="7"/>
  <c r="K84" i="7" s="1"/>
  <c r="J85" i="7"/>
  <c r="K85" i="7" s="1"/>
  <c r="J86" i="7"/>
  <c r="K86" i="7" s="1"/>
  <c r="J87" i="7"/>
  <c r="K87" i="7" s="1"/>
  <c r="J88" i="7"/>
  <c r="K88" i="7" s="1"/>
  <c r="J89" i="7"/>
  <c r="K89" i="7" s="1"/>
  <c r="J90" i="7"/>
  <c r="K90" i="7" s="1"/>
  <c r="J91" i="7"/>
  <c r="K91" i="7" s="1"/>
  <c r="J92" i="7"/>
  <c r="K92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121" i="7"/>
  <c r="K121" i="7" s="1"/>
  <c r="J122" i="7"/>
  <c r="K122" i="7" s="1"/>
  <c r="J123" i="7"/>
  <c r="K123" i="7" s="1"/>
  <c r="J124" i="7"/>
  <c r="K124" i="7" s="1"/>
  <c r="J125" i="7"/>
  <c r="K125" i="7" s="1"/>
  <c r="J126" i="7"/>
  <c r="K126" i="7" s="1"/>
  <c r="J127" i="7"/>
  <c r="K127" i="7" s="1"/>
  <c r="J128" i="7"/>
  <c r="K128" i="7" s="1"/>
  <c r="J129" i="7"/>
  <c r="K129" i="7" s="1"/>
  <c r="J130" i="7"/>
  <c r="K130" i="7" s="1"/>
  <c r="J131" i="7"/>
  <c r="K131" i="7" s="1"/>
  <c r="J132" i="7"/>
  <c r="K132" i="7" s="1"/>
  <c r="J133" i="7"/>
  <c r="K133" i="7" s="1"/>
  <c r="J134" i="7"/>
  <c r="K13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J163" i="7"/>
  <c r="K163" i="7" s="1"/>
  <c r="J164" i="7"/>
  <c r="K164" i="7" s="1"/>
  <c r="J165" i="7"/>
  <c r="K165" i="7" s="1"/>
  <c r="J166" i="7"/>
  <c r="K166" i="7" s="1"/>
  <c r="J167" i="7"/>
  <c r="K167" i="7" s="1"/>
  <c r="J168" i="7"/>
  <c r="K168" i="7" s="1"/>
  <c r="J169" i="7"/>
  <c r="K169" i="7" s="1"/>
  <c r="J170" i="7"/>
  <c r="K170" i="7" s="1"/>
  <c r="J171" i="7"/>
  <c r="K171" i="7" s="1"/>
  <c r="J172" i="7"/>
  <c r="K172" i="7" s="1"/>
  <c r="J173" i="7"/>
  <c r="K173" i="7" s="1"/>
  <c r="J174" i="7"/>
  <c r="K174" i="7" s="1"/>
  <c r="J175" i="7"/>
  <c r="K175" i="7" s="1"/>
  <c r="J176" i="7"/>
  <c r="K176" i="7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J205" i="7"/>
  <c r="K205" i="7" s="1"/>
  <c r="J206" i="7"/>
  <c r="K206" i="7" s="1"/>
  <c r="J207" i="7"/>
  <c r="K207" i="7" s="1"/>
  <c r="J208" i="7"/>
  <c r="K208" i="7" s="1"/>
  <c r="J209" i="7"/>
  <c r="K209" i="7" s="1"/>
  <c r="J210" i="7"/>
  <c r="K210" i="7" s="1"/>
  <c r="J211" i="7"/>
  <c r="K211" i="7" s="1"/>
  <c r="J212" i="7"/>
  <c r="K212" i="7" s="1"/>
  <c r="J213" i="7"/>
  <c r="K213" i="7" s="1"/>
  <c r="J214" i="7"/>
  <c r="K214" i="7" s="1"/>
  <c r="J215" i="7"/>
  <c r="K215" i="7" s="1"/>
  <c r="J216" i="7"/>
  <c r="K216" i="7" s="1"/>
  <c r="J217" i="7"/>
  <c r="K217" i="7" s="1"/>
  <c r="J218" i="7"/>
  <c r="K218" i="7" s="1"/>
  <c r="J219" i="7"/>
  <c r="K219" i="7" s="1"/>
  <c r="J220" i="7"/>
  <c r="K220" i="7" s="1"/>
  <c r="J221" i="7"/>
  <c r="K221" i="7" s="1"/>
  <c r="J222" i="7"/>
  <c r="K222" i="7" s="1"/>
  <c r="J223" i="7"/>
  <c r="K223" i="7" s="1"/>
  <c r="K22" i="7"/>
  <c r="K224" i="7" l="1"/>
  <c r="H224" i="7"/>
  <c r="N224" i="7"/>
  <c r="C225" i="7" s="1"/>
</calcChain>
</file>

<file path=xl/sharedStrings.xml><?xml version="1.0" encoding="utf-8"?>
<sst xmlns="http://schemas.openxmlformats.org/spreadsheetml/2006/main" count="444" uniqueCount="251">
  <si>
    <t>UF</t>
  </si>
  <si>
    <t>Contratada:</t>
  </si>
  <si>
    <t xml:space="preserve">Responsável:                                         </t>
  </si>
  <si>
    <t xml:space="preserve">Data: </t>
  </si>
  <si>
    <t>3) O volume contemplado nessa LPU é estimado;</t>
  </si>
  <si>
    <t>4) A EAF não se responsabiliza pelo não atingimento do volume previsto de instalações nos municípios abaixo descritos;</t>
  </si>
  <si>
    <t>6) Não há reajuste do preciário aprovado durante a vigência contratual.</t>
  </si>
  <si>
    <t>Escopo</t>
  </si>
  <si>
    <t>Município</t>
  </si>
  <si>
    <t>Custo Visita Improdutiva</t>
  </si>
  <si>
    <t>Qte Instalações - estimadas</t>
  </si>
  <si>
    <t>Razão Social:</t>
  </si>
  <si>
    <t>CNPJ:</t>
  </si>
  <si>
    <t>Valor Total:</t>
  </si>
  <si>
    <t>Sub Total:</t>
  </si>
  <si>
    <t>Custo de Instalação Produtiva + Custo de Logística</t>
  </si>
  <si>
    <t>Contratante</t>
  </si>
  <si>
    <t>7) Condição de Pagamento: 30 dias após o envio da N.F.</t>
  </si>
  <si>
    <t>Razão Social: Associação Administradora da Faixa de 3,5 GHz - EAF</t>
  </si>
  <si>
    <t>CNPJ: 45.282.870/0001-39</t>
  </si>
  <si>
    <t xml:space="preserve">Comprador Responsável: Kátia Bassi katia.bassi@sigaantenado.com.br                             </t>
  </si>
  <si>
    <t>Considerações Importantes:</t>
  </si>
  <si>
    <t>2) Os valores apresentados devem ser acrescidos de todos impostos.</t>
  </si>
  <si>
    <t>1) A Empresa que tiver as melhores condições comerciais, poderá ser aprovada com o maior volume.</t>
  </si>
  <si>
    <t>5) A vigência estimada do contrato é de 12 meses a partir da assinatura de contrato com a (s) Contratada (s);</t>
  </si>
  <si>
    <t>8) Garantia de Instalação: 90 dias corridos no atendimento ao beneficiário por possível falha na instalação</t>
  </si>
  <si>
    <t>9) A estrutura de operação de Logística dentro de cada Estado é de responsabilidade da Contratada</t>
  </si>
  <si>
    <t xml:space="preserve"> R$ Custo unitário de Instalação</t>
  </si>
  <si>
    <t xml:space="preserve"> R$ Custo unitário Visita Improdutiva</t>
  </si>
  <si>
    <t xml:space="preserve"> Volume de Visitas Produtivas (Estimativa 80%)</t>
  </si>
  <si>
    <t xml:space="preserve"> Volume de Visitas Improdutiva (Estimativa 20%)</t>
  </si>
  <si>
    <t>R$ Custo Logístico (valor já incluso no custo unitário de instalação)</t>
  </si>
  <si>
    <t xml:space="preserve"> R$ Custo Total de Instalação - Estimado</t>
  </si>
  <si>
    <t xml:space="preserve"> R$ Custo Total de Visita Improdutiva - Estimado</t>
  </si>
  <si>
    <t xml:space="preserve"> R$ Custo unitário de Revisita</t>
  </si>
  <si>
    <t xml:space="preserve"> Volume de Revisita (Estimativa 1%)</t>
  </si>
  <si>
    <t xml:space="preserve"> R$ Custo Total de Revisita - Estimado</t>
  </si>
  <si>
    <t>LPU - Proposta</t>
  </si>
  <si>
    <t>Colatina</t>
  </si>
  <si>
    <t>Jaguaré</t>
  </si>
  <si>
    <t>Linhares</t>
  </si>
  <si>
    <t>Marilândia</t>
  </si>
  <si>
    <t>São Mateus</t>
  </si>
  <si>
    <t>Araxá</t>
  </si>
  <si>
    <t>Bela Vista de Minas</t>
  </si>
  <si>
    <t>Itabira</t>
  </si>
  <si>
    <t>Ituiutaba</t>
  </si>
  <si>
    <t>João Monlevade</t>
  </si>
  <si>
    <t>Lavras</t>
  </si>
  <si>
    <t>Muriaé</t>
  </si>
  <si>
    <t>Nova Era</t>
  </si>
  <si>
    <t>Nova Serrana</t>
  </si>
  <si>
    <t>Patos de Minas</t>
  </si>
  <si>
    <t>Rio Piracicaba</t>
  </si>
  <si>
    <t>Teófilo Otoni</t>
  </si>
  <si>
    <t>Ubá</t>
  </si>
  <si>
    <t>Cacimba de Areia</t>
  </si>
  <si>
    <t>Patos</t>
  </si>
  <si>
    <t>Quixaba</t>
  </si>
  <si>
    <t>São José do Bonfim</t>
  </si>
  <si>
    <t>Umuarama</t>
  </si>
  <si>
    <t>Itaperuna</t>
  </si>
  <si>
    <t>Água Santa</t>
  </si>
  <si>
    <t>Agudo</t>
  </si>
  <si>
    <t>Almirante Tamandaré do Sul</t>
  </si>
  <si>
    <t>Alpestre</t>
  </si>
  <si>
    <t>Aratiba</t>
  </si>
  <si>
    <t>Arroio do Tigre</t>
  </si>
  <si>
    <t>Arroio Grande</t>
  </si>
  <si>
    <t>Augusto Pestana</t>
  </si>
  <si>
    <t>Bagé</t>
  </si>
  <si>
    <t>Barão de Cotegipe</t>
  </si>
  <si>
    <t>Barra do Rio Azul</t>
  </si>
  <si>
    <t>Barracão</t>
  </si>
  <si>
    <t>Benjamin Constant do Sul</t>
  </si>
  <si>
    <t>Boa Vista do Cadeado</t>
  </si>
  <si>
    <t>Boa Vista do Incra</t>
  </si>
  <si>
    <t>Boqueirão do Leão</t>
  </si>
  <si>
    <t>Bossoroca</t>
  </si>
  <si>
    <t>Cachoeira do Sul</t>
  </si>
  <si>
    <t>Cacique Doble</t>
  </si>
  <si>
    <t>Camaquã</t>
  </si>
  <si>
    <t>Candelária</t>
  </si>
  <si>
    <t>Canguçu</t>
  </si>
  <si>
    <t>Canudos do Vale</t>
  </si>
  <si>
    <t>Capão do Cipó</t>
  </si>
  <si>
    <t>Capitão</t>
  </si>
  <si>
    <t>Cerrito</t>
  </si>
  <si>
    <t>Cerro Branco</t>
  </si>
  <si>
    <t>Charrua</t>
  </si>
  <si>
    <t>Chuí</t>
  </si>
  <si>
    <t>Coqueiro Baixo</t>
  </si>
  <si>
    <t>Coqueiros do Sul</t>
  </si>
  <si>
    <t>Dona Francisca</t>
  </si>
  <si>
    <t>Encruzilhada do Sul</t>
  </si>
  <si>
    <t>Entre Rios do Sul</t>
  </si>
  <si>
    <t>Erebango</t>
  </si>
  <si>
    <t>Erechim</t>
  </si>
  <si>
    <t>Ernestina</t>
  </si>
  <si>
    <t>Erval Grande</t>
  </si>
  <si>
    <t>Estação</t>
  </si>
  <si>
    <t>Estrela Velha</t>
  </si>
  <si>
    <t>Faxinal do Soturno</t>
  </si>
  <si>
    <t>Faxinalzinho</t>
  </si>
  <si>
    <t>Floriano Peixoto</t>
  </si>
  <si>
    <t>Fontoura Xavier</t>
  </si>
  <si>
    <t>Forquetinha</t>
  </si>
  <si>
    <t>Fortaleza dos Valos</t>
  </si>
  <si>
    <t>Getúlio Vargas</t>
  </si>
  <si>
    <t>Gramado dos Loureiros</t>
  </si>
  <si>
    <t>Gramado Xavier</t>
  </si>
  <si>
    <t>Herval</t>
  </si>
  <si>
    <t>Herveiras</t>
  </si>
  <si>
    <t>Hulha Negra</t>
  </si>
  <si>
    <t>Ibarama</t>
  </si>
  <si>
    <t>Ibiaçá</t>
  </si>
  <si>
    <t>Ibirapuitã</t>
  </si>
  <si>
    <t>Ipiranga do Sul</t>
  </si>
  <si>
    <t>Iraí</t>
  </si>
  <si>
    <t>Itacurubi</t>
  </si>
  <si>
    <t>Itatiba do Sul</t>
  </si>
  <si>
    <t>Jacuizinho</t>
  </si>
  <si>
    <t>Jacutinga</t>
  </si>
  <si>
    <t>Jóia</t>
  </si>
  <si>
    <t>Lagoa Bonita do Sul</t>
  </si>
  <si>
    <t>Lajeado</t>
  </si>
  <si>
    <t>Lavras do Sul</t>
  </si>
  <si>
    <t>Maçambará</t>
  </si>
  <si>
    <t>Manoel Viana</t>
  </si>
  <si>
    <t>Marau</t>
  </si>
  <si>
    <t>Marques de Souza</t>
  </si>
  <si>
    <t>Mato Leitão</t>
  </si>
  <si>
    <t>Não-Me-Toque</t>
  </si>
  <si>
    <t>Nicolau Vergueiro</t>
  </si>
  <si>
    <t>Nonoai</t>
  </si>
  <si>
    <t>Nova Bréscia</t>
  </si>
  <si>
    <t>Nova Esperança do Sul</t>
  </si>
  <si>
    <t>Nova Palma</t>
  </si>
  <si>
    <t>Novo Cabrais</t>
  </si>
  <si>
    <t>Paim Filho</t>
  </si>
  <si>
    <t>Pantano Grande</t>
  </si>
  <si>
    <t>Paraíso do Sul</t>
  </si>
  <si>
    <t>Passa Sete</t>
  </si>
  <si>
    <t>Passo do Sobrado</t>
  </si>
  <si>
    <t>Paulo Bento</t>
  </si>
  <si>
    <t>Pedro Osório</t>
  </si>
  <si>
    <t>Pinhal Grande</t>
  </si>
  <si>
    <t>Piratini</t>
  </si>
  <si>
    <t>Planalto</t>
  </si>
  <si>
    <t>Pontão</t>
  </si>
  <si>
    <t>Pouso Novo</t>
  </si>
  <si>
    <t>Progresso</t>
  </si>
  <si>
    <t>Quaraí</t>
  </si>
  <si>
    <t>Quatro Irmãos</t>
  </si>
  <si>
    <t>Relvado</t>
  </si>
  <si>
    <t>Restinga Sêca</t>
  </si>
  <si>
    <t>Rio dos Índios</t>
  </si>
  <si>
    <t>Rio Pardo</t>
  </si>
  <si>
    <t>Ronda Alta</t>
  </si>
  <si>
    <t>Salto do Jacuí</t>
  </si>
  <si>
    <t>Sananduva</t>
  </si>
  <si>
    <t>Santa Cecília do Sul</t>
  </si>
  <si>
    <t>Santa Clara do Sul</t>
  </si>
  <si>
    <t>Santa Cruz do Sul</t>
  </si>
  <si>
    <t>Santa Margarida do Sul</t>
  </si>
  <si>
    <t>Santa Vitória do Palmar</t>
  </si>
  <si>
    <t>Santo Antônio do Planalto</t>
  </si>
  <si>
    <t>Santo Expedito do Sul</t>
  </si>
  <si>
    <t>São Francisco de Assis</t>
  </si>
  <si>
    <t>São João da Urtiga</t>
  </si>
  <si>
    <t>São João do Polêsine</t>
  </si>
  <si>
    <t>São José do Herval</t>
  </si>
  <si>
    <t>São José do Ouro</t>
  </si>
  <si>
    <t>São Lourenço do Sul</t>
  </si>
  <si>
    <t>São Miguel das Missões</t>
  </si>
  <si>
    <t>Segredo</t>
  </si>
  <si>
    <t>Sério</t>
  </si>
  <si>
    <t>Sertão</t>
  </si>
  <si>
    <t>Sinimbu</t>
  </si>
  <si>
    <t>Sobradinho</t>
  </si>
  <si>
    <t>Tapejara</t>
  </si>
  <si>
    <t>Tio Hugo</t>
  </si>
  <si>
    <t>Travesseiro</t>
  </si>
  <si>
    <t>Tupanci do Sul</t>
  </si>
  <si>
    <t>Vale do Sol</t>
  </si>
  <si>
    <t>Vale Verde</t>
  </si>
  <si>
    <t>Venâncio Aires</t>
  </si>
  <si>
    <t>Vera Cruz</t>
  </si>
  <si>
    <t>Victor Graeff</t>
  </si>
  <si>
    <t>Vila Lângaro</t>
  </si>
  <si>
    <t>Abelardo Luz</t>
  </si>
  <si>
    <t>Água Doce</t>
  </si>
  <si>
    <t>Arabutã</t>
  </si>
  <si>
    <t>Bom Jesus</t>
  </si>
  <si>
    <t>Calmon</t>
  </si>
  <si>
    <t>Cunha Porã</t>
  </si>
  <si>
    <t>Cunhataí</t>
  </si>
  <si>
    <t>Entre Rios</t>
  </si>
  <si>
    <t>Formosa do Sul</t>
  </si>
  <si>
    <t>Ipuaçu</t>
  </si>
  <si>
    <t>Ipumirim</t>
  </si>
  <si>
    <t>Irani</t>
  </si>
  <si>
    <t>Irati</t>
  </si>
  <si>
    <t>Itá</t>
  </si>
  <si>
    <t>Jardinópolis</t>
  </si>
  <si>
    <t>Lebon Régis</t>
  </si>
  <si>
    <t>Lindóia do Sul</t>
  </si>
  <si>
    <t>Matos Costa</t>
  </si>
  <si>
    <t>Modelo</t>
  </si>
  <si>
    <t>Nova Erechim</t>
  </si>
  <si>
    <t>Ouro Verde</t>
  </si>
  <si>
    <t>Paial</t>
  </si>
  <si>
    <t>Palmitos</t>
  </si>
  <si>
    <t>Passos Maia</t>
  </si>
  <si>
    <t>Pinhalzinho</t>
  </si>
  <si>
    <t>Ponte Alta do Norte</t>
  </si>
  <si>
    <t>Ponte Serrada</t>
  </si>
  <si>
    <t>Quilombo</t>
  </si>
  <si>
    <t>Santa Cecília</t>
  </si>
  <si>
    <t>Santiago do Sul</t>
  </si>
  <si>
    <t>São Carlos</t>
  </si>
  <si>
    <t>São Domingos</t>
  </si>
  <si>
    <t>Saudades</t>
  </si>
  <si>
    <t>Seara</t>
  </si>
  <si>
    <t>Serra Alta</t>
  </si>
  <si>
    <t>Sul Brasil</t>
  </si>
  <si>
    <t>União do Oeste</t>
  </si>
  <si>
    <t>Lagarto</t>
  </si>
  <si>
    <t>Alambari</t>
  </si>
  <si>
    <t>Araras</t>
  </si>
  <si>
    <t>Boituva</t>
  </si>
  <si>
    <t>Capivari</t>
  </si>
  <si>
    <t>Catanduva</t>
  </si>
  <si>
    <t>Cerquilho</t>
  </si>
  <si>
    <t>Itapetininga</t>
  </si>
  <si>
    <t>Leme</t>
  </si>
  <si>
    <t>Ourinhos</t>
  </si>
  <si>
    <t>Quadra</t>
  </si>
  <si>
    <t>Sarapuí</t>
  </si>
  <si>
    <t>Tatuí</t>
  </si>
  <si>
    <t>ES</t>
  </si>
  <si>
    <t>MG</t>
  </si>
  <si>
    <t>PB</t>
  </si>
  <si>
    <t>PR</t>
  </si>
  <si>
    <t>RJ</t>
  </si>
  <si>
    <t>RS</t>
  </si>
  <si>
    <t>SC</t>
  </si>
  <si>
    <t>SE</t>
  </si>
  <si>
    <t>SP</t>
  </si>
  <si>
    <t>Custo de Revisita</t>
  </si>
  <si>
    <t>Processo EAF_23_0108 - fase 4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</si>
</sst>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7">
    <xf numFmtId="0" fontId="0" fillId="0" borderId="0" xfId="0"/>
    <xf numFmtId="164" fontId="0" fillId="4" borderId="1" xfId="4" applyNumberFormat="1" applyFont="1" applyFill="1" applyBorder="1" applyAlignment="1">
      <alignment horizontal="center"/>
    </xf>
    <xf numFmtId="164" fontId="0" fillId="4" borderId="1" xfId="3" applyNumberFormat="1" applyFont="1" applyFill="1" applyBorder="1" applyAlignment="1">
      <alignment horizontal="center"/>
    </xf>
    <xf numFmtId="164" fontId="0" fillId="3" borderId="1" xfId="4" applyNumberFormat="1" applyFont="1" applyFill="1" applyBorder="1" applyAlignment="1">
      <alignment horizontal="center"/>
    </xf>
    <xf numFmtId="164" fontId="0" fillId="3" borderId="1" xfId="3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3" fontId="0" fillId="8" borderId="1" xfId="0" applyNumberFormat="1" applyFill="1" applyBorder="1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4" fillId="6" borderId="1" xfId="0" applyNumberFormat="1" applyFont="1" applyFill="1" applyBorder="1" applyAlignment="1">
      <alignment horizontal="center" vertical="center" wrapText="1"/>
    </xf>
    <xf numFmtId="3" fontId="0" fillId="3" borderId="1" xfId="3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0" fontId="4" fillId="6" borderId="9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6" fillId="9" borderId="9" xfId="0" applyFont="1" applyFill="1" applyBorder="1" applyAlignment="1">
      <alignment vertical="center"/>
    </xf>
    <xf numFmtId="0" fontId="6" fillId="9" borderId="9" xfId="0" applyFont="1" applyFill="1" applyBorder="1" applyAlignment="1">
      <alignment vertical="center"/>
    </xf>
    <xf numFmtId="0" fontId="5" fillId="6" borderId="9" xfId="0" applyFont="1" applyFill="1" applyBorder="1" applyAlignment="1">
      <alignment horizontal="left" vertical="center"/>
    </xf>
  </cellXfs>
  <cellStyles count="5">
    <cellStyle name="Moeda" xfId="3" builtinId="4"/>
    <cellStyle name="Moeda 2" xfId="4" xr:uid="{BEA8D016-2A19-4B0A-ACC1-84BA65B82DE0}"/>
    <cellStyle name="Normal" xfId="0" builtinId="0"/>
    <cellStyle name="Normal 2 2" xfId="2" xr:uid="{18B6624D-9542-48AA-84FF-35B8ACCB6613}"/>
    <cellStyle name="Normal 3" xfId="1" xr:uid="{3913B2A1-1E26-464A-81B2-40B3B997B515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dsgov.sharepoint.com/sites/CGAIADECAU/Documentos%20Compartilhados/General/Boletim%20DECAU/Boletim%20DECAU%202021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Plan2"/>
      <sheetName val="CO_CHV_NATURAL_PREFEITURA 12"/>
      <sheetName val="Tab-fonte 12"/>
      <sheetName val="Tabela11"/>
      <sheetName val="Grafico 12"/>
      <sheetName val="Grafico 13"/>
      <sheetName val="Gráfico 14"/>
      <sheetName val="CHV_PREFEITURA 13"/>
      <sheetName val="Tab-fonte 13"/>
      <sheetName val="Gráfico 15"/>
      <sheetName val="Gráfico 16"/>
      <sheetName val="CHV_PREFEITURA 14"/>
      <sheetName val="Tabela13"/>
      <sheetName val="Grafico17"/>
      <sheetName val="CHV_PREFEITURA 15"/>
      <sheetName val="Tab-fonte 15"/>
      <sheetName val="Tabela 15"/>
      <sheetName val="Gráfico 18.0"/>
      <sheetName val="Tabela14"/>
      <sheetName val="Tabela14 (2)"/>
      <sheetName val="Gráfico 18"/>
      <sheetName val="CHV_PREFEITURA 16"/>
      <sheetName val="Tab-fonte 16"/>
      <sheetName val="Tabela15"/>
      <sheetName val="Grafico19_20"/>
      <sheetName val="Quadro - mediana atualização"/>
      <sheetName val="Tabela12"/>
    </sheetNames>
    <sheetDataSet>
      <sheetData sheetId="0"/>
      <sheetData sheetId="1"/>
      <sheetData sheetId="2">
        <row r="13">
          <cell r="AR13">
            <v>44548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6BA6B-8929-4D69-9B09-0B11012C3BB1}">
  <dimension ref="B1:N225"/>
  <sheetViews>
    <sheetView tabSelected="1" topLeftCell="A7" workbookViewId="0">
      <selection activeCell="C20" sqref="C20:D21"/>
    </sheetView>
  </sheetViews>
  <sheetFormatPr defaultRowHeight="14.4" x14ac:dyDescent="0.3"/>
  <cols>
    <col min="1" max="1" width="1.6640625" customWidth="1"/>
    <col min="2" max="2" width="13.44140625" bestFit="1" customWidth="1"/>
    <col min="3" max="3" width="26" bestFit="1" customWidth="1"/>
    <col min="4" max="4" width="20" customWidth="1"/>
    <col min="5" max="5" width="15.6640625" style="10" customWidth="1"/>
    <col min="6" max="6" width="17.33203125" style="17" customWidth="1"/>
    <col min="7" max="7" width="22.33203125" style="10" customWidth="1"/>
    <col min="8" max="8" width="19.77734375" style="10" customWidth="1"/>
    <col min="9" max="9" width="15.6640625" style="10" customWidth="1"/>
    <col min="10" max="10" width="17.33203125" style="17" customWidth="1"/>
    <col min="11" max="11" width="19.77734375" style="10" customWidth="1"/>
    <col min="12" max="12" width="15.6640625" style="10" customWidth="1"/>
    <col min="13" max="13" width="17.33203125" style="17" customWidth="1"/>
    <col min="14" max="14" width="19.77734375" style="10" customWidth="1"/>
  </cols>
  <sheetData>
    <row r="1" spans="2:14" x14ac:dyDescent="0.3">
      <c r="B1" s="33" t="s">
        <v>250</v>
      </c>
      <c r="C1" s="33"/>
    </row>
    <row r="2" spans="2:14" x14ac:dyDescent="0.3">
      <c r="B2" s="22" t="s">
        <v>16</v>
      </c>
      <c r="C2" s="34" t="s">
        <v>18</v>
      </c>
      <c r="D2" s="34"/>
      <c r="E2" s="34"/>
      <c r="F2" s="34"/>
      <c r="G2" s="34"/>
      <c r="H2" s="34"/>
      <c r="I2" s="34"/>
      <c r="J2" s="34"/>
      <c r="K2" s="34"/>
      <c r="L2"/>
      <c r="M2" s="21"/>
      <c r="N2"/>
    </row>
    <row r="3" spans="2:14" x14ac:dyDescent="0.3">
      <c r="B3" s="22"/>
      <c r="C3" s="34" t="s">
        <v>19</v>
      </c>
      <c r="D3" s="34"/>
      <c r="E3" s="34"/>
      <c r="F3" s="34"/>
      <c r="G3" s="34"/>
      <c r="H3" s="34"/>
      <c r="I3" s="34"/>
      <c r="J3" s="34"/>
      <c r="K3" s="34"/>
      <c r="L3"/>
      <c r="M3" s="21"/>
      <c r="N3"/>
    </row>
    <row r="4" spans="2:14" x14ac:dyDescent="0.3">
      <c r="B4" s="22"/>
      <c r="C4" s="34" t="s">
        <v>20</v>
      </c>
      <c r="D4" s="34"/>
      <c r="E4" s="34"/>
      <c r="F4" s="34"/>
      <c r="G4" s="34"/>
      <c r="H4" s="34"/>
      <c r="I4" s="34"/>
      <c r="J4" s="34"/>
      <c r="K4" s="35"/>
      <c r="L4"/>
      <c r="M4" s="21"/>
      <c r="N4"/>
    </row>
    <row r="5" spans="2:14" x14ac:dyDescent="0.3">
      <c r="B5" s="22" t="s">
        <v>1</v>
      </c>
      <c r="C5" s="27" t="s">
        <v>11</v>
      </c>
      <c r="D5" s="27"/>
      <c r="E5" s="27"/>
      <c r="F5" s="27"/>
      <c r="G5" s="27"/>
      <c r="H5" s="27"/>
      <c r="I5" s="27"/>
      <c r="J5" s="27"/>
      <c r="K5" s="27"/>
      <c r="L5"/>
      <c r="M5" s="21"/>
      <c r="N5"/>
    </row>
    <row r="6" spans="2:14" x14ac:dyDescent="0.3">
      <c r="B6" s="22"/>
      <c r="C6" s="27" t="s">
        <v>12</v>
      </c>
      <c r="D6" s="27"/>
      <c r="E6" s="27"/>
      <c r="F6" s="27"/>
      <c r="G6" s="27"/>
      <c r="H6" s="27"/>
      <c r="I6" s="27"/>
      <c r="J6" s="27"/>
      <c r="K6" s="27"/>
      <c r="L6"/>
      <c r="M6" s="21"/>
      <c r="N6"/>
    </row>
    <row r="7" spans="2:14" x14ac:dyDescent="0.3">
      <c r="B7" s="22"/>
      <c r="C7" s="27" t="s">
        <v>2</v>
      </c>
      <c r="D7" s="27"/>
      <c r="E7" s="27"/>
      <c r="F7" s="27"/>
      <c r="G7" s="27"/>
      <c r="H7" s="27"/>
      <c r="I7" s="27"/>
      <c r="J7" s="27"/>
      <c r="K7" s="9" t="s">
        <v>3</v>
      </c>
      <c r="L7"/>
      <c r="M7" s="21"/>
      <c r="N7"/>
    </row>
    <row r="8" spans="2:14" ht="15.6" x14ac:dyDescent="0.3">
      <c r="B8" s="36" t="s">
        <v>21</v>
      </c>
      <c r="C8" s="36"/>
      <c r="D8" s="36"/>
      <c r="E8" s="36"/>
      <c r="F8" s="36"/>
      <c r="G8" s="36"/>
      <c r="H8" s="36"/>
      <c r="I8" s="36"/>
      <c r="J8" s="36"/>
      <c r="K8" s="36"/>
      <c r="L8"/>
      <c r="M8" s="21"/>
      <c r="N8"/>
    </row>
    <row r="9" spans="2:14" x14ac:dyDescent="0.3">
      <c r="B9" s="28" t="s">
        <v>23</v>
      </c>
      <c r="C9" s="28"/>
      <c r="D9" s="28"/>
      <c r="E9" s="28"/>
      <c r="F9" s="28"/>
      <c r="G9" s="28"/>
      <c r="H9" s="28"/>
      <c r="I9" s="28"/>
      <c r="J9" s="28"/>
      <c r="K9" s="28"/>
      <c r="L9"/>
      <c r="M9" s="21"/>
      <c r="N9"/>
    </row>
    <row r="10" spans="2:14" ht="15" customHeight="1" x14ac:dyDescent="0.3">
      <c r="B10" s="28" t="s">
        <v>22</v>
      </c>
      <c r="C10" s="28"/>
      <c r="D10" s="28"/>
      <c r="E10" s="28"/>
      <c r="F10" s="28"/>
      <c r="G10" s="28"/>
      <c r="H10" s="28"/>
      <c r="I10" s="28"/>
      <c r="J10" s="28"/>
      <c r="K10" s="28"/>
      <c r="L10"/>
      <c r="M10" s="21"/>
      <c r="N10"/>
    </row>
    <row r="11" spans="2:14" x14ac:dyDescent="0.3">
      <c r="B11" s="28" t="s">
        <v>4</v>
      </c>
      <c r="C11" s="28"/>
      <c r="D11" s="28"/>
      <c r="E11" s="28"/>
      <c r="F11" s="28"/>
      <c r="G11" s="28"/>
      <c r="H11" s="28"/>
      <c r="I11" s="28"/>
      <c r="J11" s="28"/>
      <c r="K11" s="28"/>
      <c r="L11"/>
      <c r="M11" s="21"/>
      <c r="N11"/>
    </row>
    <row r="12" spans="2:14" x14ac:dyDescent="0.3">
      <c r="B12" s="28" t="s">
        <v>5</v>
      </c>
      <c r="C12" s="28"/>
      <c r="D12" s="28"/>
      <c r="E12" s="28"/>
      <c r="F12" s="28"/>
      <c r="G12" s="28"/>
      <c r="H12" s="28"/>
      <c r="I12" s="28"/>
      <c r="J12" s="28"/>
      <c r="K12" s="28"/>
      <c r="L12"/>
      <c r="M12" s="21"/>
      <c r="N12"/>
    </row>
    <row r="13" spans="2:14" x14ac:dyDescent="0.3">
      <c r="B13" s="28" t="s">
        <v>24</v>
      </c>
      <c r="C13" s="28"/>
      <c r="D13" s="28"/>
      <c r="E13" s="28"/>
      <c r="F13" s="28"/>
      <c r="G13" s="28"/>
      <c r="H13" s="28"/>
      <c r="I13" s="28"/>
      <c r="J13" s="28"/>
      <c r="K13" s="28"/>
      <c r="L13"/>
      <c r="M13" s="21"/>
      <c r="N13"/>
    </row>
    <row r="14" spans="2:14" x14ac:dyDescent="0.3">
      <c r="B14" s="28" t="s">
        <v>6</v>
      </c>
      <c r="C14" s="28"/>
      <c r="D14" s="28"/>
      <c r="E14" s="28"/>
      <c r="F14" s="28"/>
      <c r="G14" s="28"/>
      <c r="H14" s="28"/>
      <c r="I14" s="28"/>
      <c r="J14" s="28"/>
      <c r="K14" s="28"/>
      <c r="L14"/>
      <c r="M14" s="21"/>
      <c r="N14"/>
    </row>
    <row r="15" spans="2:14" x14ac:dyDescent="0.3">
      <c r="B15" s="28" t="s">
        <v>17</v>
      </c>
      <c r="C15" s="28"/>
      <c r="D15" s="28"/>
      <c r="E15" s="28"/>
      <c r="F15" s="28"/>
      <c r="G15" s="28"/>
      <c r="H15" s="28"/>
      <c r="I15" s="28"/>
      <c r="J15" s="28"/>
      <c r="K15" s="28"/>
      <c r="L15"/>
      <c r="M15" s="21"/>
      <c r="N15"/>
    </row>
    <row r="16" spans="2:14" x14ac:dyDescent="0.3">
      <c r="B16" s="28" t="s">
        <v>25</v>
      </c>
      <c r="C16" s="28"/>
      <c r="D16" s="28"/>
      <c r="E16" s="28"/>
      <c r="F16" s="28"/>
      <c r="G16" s="28"/>
      <c r="H16" s="28"/>
      <c r="I16" s="28"/>
      <c r="J16" s="28"/>
      <c r="K16" s="28"/>
      <c r="L16"/>
      <c r="M16" s="21"/>
      <c r="N16"/>
    </row>
    <row r="17" spans="2:14" x14ac:dyDescent="0.3">
      <c r="B17" s="28" t="s">
        <v>26</v>
      </c>
      <c r="C17" s="28"/>
      <c r="D17" s="28"/>
      <c r="E17" s="28"/>
      <c r="F17" s="28"/>
      <c r="G17" s="28"/>
      <c r="H17" s="28"/>
      <c r="I17" s="28"/>
      <c r="J17" s="28"/>
      <c r="K17" s="28"/>
      <c r="L17"/>
      <c r="M17" s="21"/>
      <c r="N17"/>
    </row>
    <row r="18" spans="2:14" ht="7.2" customHeight="1" x14ac:dyDescent="0.3"/>
    <row r="19" spans="2:14" ht="18" x14ac:dyDescent="0.3">
      <c r="B19" s="31" t="s">
        <v>7</v>
      </c>
      <c r="C19" s="31"/>
      <c r="D19" s="32"/>
      <c r="E19" s="26" t="s">
        <v>37</v>
      </c>
      <c r="F19" s="26"/>
      <c r="G19" s="26"/>
      <c r="H19" s="26"/>
      <c r="I19" s="26"/>
      <c r="J19" s="26"/>
      <c r="K19" s="26"/>
      <c r="L19" s="26"/>
      <c r="M19" s="26"/>
      <c r="N19" s="26"/>
    </row>
    <row r="20" spans="2:14" s="11" customFormat="1" ht="37.799999999999997" customHeight="1" x14ac:dyDescent="0.3">
      <c r="B20" s="29" t="s">
        <v>0</v>
      </c>
      <c r="C20" s="29" t="s">
        <v>8</v>
      </c>
      <c r="D20" s="29" t="s">
        <v>10</v>
      </c>
      <c r="E20" s="23" t="s">
        <v>15</v>
      </c>
      <c r="F20" s="24"/>
      <c r="G20" s="24"/>
      <c r="H20" s="25"/>
      <c r="I20" s="23" t="s">
        <v>9</v>
      </c>
      <c r="J20" s="24"/>
      <c r="K20" s="25"/>
      <c r="L20" s="23" t="s">
        <v>249</v>
      </c>
      <c r="M20" s="24"/>
      <c r="N20" s="25"/>
    </row>
    <row r="21" spans="2:14" ht="43.2" x14ac:dyDescent="0.3">
      <c r="B21" s="30"/>
      <c r="C21" s="30"/>
      <c r="D21" s="30"/>
      <c r="E21" s="5" t="s">
        <v>27</v>
      </c>
      <c r="F21" s="18" t="s">
        <v>29</v>
      </c>
      <c r="G21" s="5" t="s">
        <v>31</v>
      </c>
      <c r="H21" s="5" t="s">
        <v>32</v>
      </c>
      <c r="I21" s="5" t="s">
        <v>28</v>
      </c>
      <c r="J21" s="18" t="s">
        <v>30</v>
      </c>
      <c r="K21" s="5" t="s">
        <v>33</v>
      </c>
      <c r="L21" s="5" t="s">
        <v>34</v>
      </c>
      <c r="M21" s="18" t="s">
        <v>35</v>
      </c>
      <c r="N21" s="5" t="s">
        <v>36</v>
      </c>
    </row>
    <row r="22" spans="2:14" s="10" customFormat="1" x14ac:dyDescent="0.3">
      <c r="B22" s="13" t="s">
        <v>240</v>
      </c>
      <c r="C22" s="16" t="s">
        <v>38</v>
      </c>
      <c r="D22" s="14">
        <v>10178.016472787316</v>
      </c>
      <c r="E22" s="1"/>
      <c r="F22" s="19">
        <f>D22*80%</f>
        <v>8142.4131782298537</v>
      </c>
      <c r="G22" s="1"/>
      <c r="H22" s="3">
        <f>F22*E22</f>
        <v>0</v>
      </c>
      <c r="I22" s="2"/>
      <c r="J22" s="19">
        <f>D22*20%</f>
        <v>2035.6032945574634</v>
      </c>
      <c r="K22" s="4">
        <f>J22*I22</f>
        <v>0</v>
      </c>
      <c r="L22" s="2"/>
      <c r="M22" s="19">
        <f>D22*1%</f>
        <v>101.78016472787317</v>
      </c>
      <c r="N22" s="4">
        <f>M22*L22</f>
        <v>0</v>
      </c>
    </row>
    <row r="23" spans="2:14" s="10" customFormat="1" x14ac:dyDescent="0.3">
      <c r="B23" s="13" t="s">
        <v>240</v>
      </c>
      <c r="C23" s="16" t="s">
        <v>39</v>
      </c>
      <c r="D23" s="14">
        <v>2056.0768818918532</v>
      </c>
      <c r="E23" s="1"/>
      <c r="F23" s="19">
        <f t="shared" ref="F23:F86" si="0">D23*80%</f>
        <v>1644.8615055134826</v>
      </c>
      <c r="G23" s="1"/>
      <c r="H23" s="3">
        <f t="shared" ref="H23:H86" si="1">F23*E23</f>
        <v>0</v>
      </c>
      <c r="I23" s="2"/>
      <c r="J23" s="19">
        <f t="shared" ref="J23:J86" si="2">D23*20%</f>
        <v>411.21537637837065</v>
      </c>
      <c r="K23" s="4">
        <f>J23*I23</f>
        <v>0</v>
      </c>
      <c r="L23" s="2"/>
      <c r="M23" s="19">
        <f t="shared" ref="M23:M86" si="3">D23*1%</f>
        <v>20.560768818918532</v>
      </c>
      <c r="N23" s="4">
        <f t="shared" ref="N23:N86" si="4">M23*L23</f>
        <v>0</v>
      </c>
    </row>
    <row r="24" spans="2:14" s="10" customFormat="1" x14ac:dyDescent="0.3">
      <c r="B24" s="13" t="s">
        <v>240</v>
      </c>
      <c r="C24" s="16" t="s">
        <v>40</v>
      </c>
      <c r="D24" s="14">
        <v>11802.404390966409</v>
      </c>
      <c r="E24" s="1"/>
      <c r="F24" s="19">
        <f t="shared" si="0"/>
        <v>9441.9235127731281</v>
      </c>
      <c r="G24" s="1"/>
      <c r="H24" s="3">
        <f t="shared" si="1"/>
        <v>0</v>
      </c>
      <c r="I24" s="2"/>
      <c r="J24" s="19">
        <f t="shared" si="2"/>
        <v>2360.480878193282</v>
      </c>
      <c r="K24" s="4">
        <f t="shared" ref="K24:K85" si="5">J24*I24</f>
        <v>0</v>
      </c>
      <c r="L24" s="2"/>
      <c r="M24" s="19">
        <f t="shared" si="3"/>
        <v>118.02404390966409</v>
      </c>
      <c r="N24" s="4">
        <f t="shared" si="4"/>
        <v>0</v>
      </c>
    </row>
    <row r="25" spans="2:14" s="10" customFormat="1" x14ac:dyDescent="0.3">
      <c r="B25" s="13" t="s">
        <v>240</v>
      </c>
      <c r="C25" s="16" t="s">
        <v>41</v>
      </c>
      <c r="D25" s="14">
        <v>1000.3372273135442</v>
      </c>
      <c r="E25" s="1"/>
      <c r="F25" s="19">
        <f t="shared" si="0"/>
        <v>800.26978185083544</v>
      </c>
      <c r="G25" s="1"/>
      <c r="H25" s="3">
        <f t="shared" si="1"/>
        <v>0</v>
      </c>
      <c r="I25" s="2"/>
      <c r="J25" s="19">
        <f t="shared" si="2"/>
        <v>200.06744546270886</v>
      </c>
      <c r="K25" s="4">
        <f t="shared" si="5"/>
        <v>0</v>
      </c>
      <c r="L25" s="2"/>
      <c r="M25" s="19">
        <f t="shared" si="3"/>
        <v>10.003372273135442</v>
      </c>
      <c r="N25" s="4">
        <f t="shared" si="4"/>
        <v>0</v>
      </c>
    </row>
    <row r="26" spans="2:14" s="10" customFormat="1" x14ac:dyDescent="0.3">
      <c r="B26" s="13" t="s">
        <v>240</v>
      </c>
      <c r="C26" s="16" t="s">
        <v>42</v>
      </c>
      <c r="D26" s="14">
        <v>9222.3949101189373</v>
      </c>
      <c r="E26" s="1"/>
      <c r="F26" s="19">
        <f t="shared" si="0"/>
        <v>7377.9159280951499</v>
      </c>
      <c r="G26" s="1"/>
      <c r="H26" s="3">
        <f t="shared" si="1"/>
        <v>0</v>
      </c>
      <c r="I26" s="2"/>
      <c r="J26" s="19">
        <f t="shared" si="2"/>
        <v>1844.4789820237875</v>
      </c>
      <c r="K26" s="4">
        <f t="shared" si="5"/>
        <v>0</v>
      </c>
      <c r="L26" s="2"/>
      <c r="M26" s="19">
        <f t="shared" si="3"/>
        <v>92.223949101189376</v>
      </c>
      <c r="N26" s="4">
        <f t="shared" si="4"/>
        <v>0</v>
      </c>
    </row>
    <row r="27" spans="2:14" s="10" customFormat="1" x14ac:dyDescent="0.3">
      <c r="B27" s="13" t="s">
        <v>241</v>
      </c>
      <c r="C27" s="16" t="s">
        <v>43</v>
      </c>
      <c r="D27" s="14">
        <v>6945.351498368299</v>
      </c>
      <c r="E27" s="1"/>
      <c r="F27" s="19">
        <f t="shared" si="0"/>
        <v>5556.2811986946399</v>
      </c>
      <c r="G27" s="1"/>
      <c r="H27" s="3">
        <f t="shared" si="1"/>
        <v>0</v>
      </c>
      <c r="I27" s="2"/>
      <c r="J27" s="19">
        <f t="shared" si="2"/>
        <v>1389.07029967366</v>
      </c>
      <c r="K27" s="4">
        <f t="shared" si="5"/>
        <v>0</v>
      </c>
      <c r="L27" s="2"/>
      <c r="M27" s="19">
        <f t="shared" si="3"/>
        <v>69.453514983682993</v>
      </c>
      <c r="N27" s="4">
        <f t="shared" si="4"/>
        <v>0</v>
      </c>
    </row>
    <row r="28" spans="2:14" s="10" customFormat="1" x14ac:dyDescent="0.3">
      <c r="B28" s="13" t="s">
        <v>241</v>
      </c>
      <c r="C28" s="16" t="s">
        <v>44</v>
      </c>
      <c r="D28" s="14">
        <v>726.1469692356244</v>
      </c>
      <c r="E28" s="1"/>
      <c r="F28" s="19">
        <f t="shared" si="0"/>
        <v>580.91757538849959</v>
      </c>
      <c r="G28" s="1"/>
      <c r="H28" s="3">
        <f t="shared" si="1"/>
        <v>0</v>
      </c>
      <c r="I28" s="2"/>
      <c r="J28" s="19">
        <f t="shared" si="2"/>
        <v>145.2293938471249</v>
      </c>
      <c r="K28" s="4">
        <f t="shared" si="5"/>
        <v>0</v>
      </c>
      <c r="L28" s="2"/>
      <c r="M28" s="19">
        <f t="shared" si="3"/>
        <v>7.2614696923562443</v>
      </c>
      <c r="N28" s="4">
        <f t="shared" si="4"/>
        <v>0</v>
      </c>
    </row>
    <row r="29" spans="2:14" s="10" customFormat="1" x14ac:dyDescent="0.3">
      <c r="B29" s="13" t="s">
        <v>241</v>
      </c>
      <c r="C29" s="16" t="s">
        <v>45</v>
      </c>
      <c r="D29" s="14">
        <v>7520.1980866854619</v>
      </c>
      <c r="E29" s="1"/>
      <c r="F29" s="19">
        <f t="shared" si="0"/>
        <v>6016.1584693483701</v>
      </c>
      <c r="G29" s="1"/>
      <c r="H29" s="3">
        <f t="shared" si="1"/>
        <v>0</v>
      </c>
      <c r="I29" s="2"/>
      <c r="J29" s="19">
        <f t="shared" si="2"/>
        <v>1504.0396173370925</v>
      </c>
      <c r="K29" s="4">
        <f t="shared" si="5"/>
        <v>0</v>
      </c>
      <c r="L29" s="2"/>
      <c r="M29" s="19">
        <f t="shared" si="3"/>
        <v>75.201980866854626</v>
      </c>
      <c r="N29" s="4">
        <f t="shared" si="4"/>
        <v>0</v>
      </c>
    </row>
    <row r="30" spans="2:14" s="10" customFormat="1" x14ac:dyDescent="0.3">
      <c r="B30" s="13" t="s">
        <v>241</v>
      </c>
      <c r="C30" s="16" t="s">
        <v>46</v>
      </c>
      <c r="D30" s="14">
        <v>7673.8699469286648</v>
      </c>
      <c r="E30" s="1"/>
      <c r="F30" s="19">
        <f t="shared" si="0"/>
        <v>6139.0959575429324</v>
      </c>
      <c r="G30" s="1"/>
      <c r="H30" s="3">
        <f t="shared" si="1"/>
        <v>0</v>
      </c>
      <c r="I30" s="2"/>
      <c r="J30" s="19">
        <f t="shared" si="2"/>
        <v>1534.7739893857331</v>
      </c>
      <c r="K30" s="4">
        <f t="shared" si="5"/>
        <v>0</v>
      </c>
      <c r="L30" s="2"/>
      <c r="M30" s="19">
        <f t="shared" si="3"/>
        <v>76.738699469286644</v>
      </c>
      <c r="N30" s="4">
        <f t="shared" si="4"/>
        <v>0</v>
      </c>
    </row>
    <row r="31" spans="2:14" s="10" customFormat="1" x14ac:dyDescent="0.3">
      <c r="B31" s="13" t="s">
        <v>241</v>
      </c>
      <c r="C31" s="16" t="s">
        <v>47</v>
      </c>
      <c r="D31" s="14">
        <v>5253.3010001657576</v>
      </c>
      <c r="E31" s="1"/>
      <c r="F31" s="19">
        <f t="shared" si="0"/>
        <v>4202.6408001326063</v>
      </c>
      <c r="G31" s="1"/>
      <c r="H31" s="3">
        <f t="shared" si="1"/>
        <v>0</v>
      </c>
      <c r="I31" s="2"/>
      <c r="J31" s="19">
        <f t="shared" si="2"/>
        <v>1050.6602000331516</v>
      </c>
      <c r="K31" s="4">
        <f t="shared" si="5"/>
        <v>0</v>
      </c>
      <c r="L31" s="2"/>
      <c r="M31" s="19">
        <f t="shared" si="3"/>
        <v>52.53301000165758</v>
      </c>
      <c r="N31" s="4">
        <f t="shared" si="4"/>
        <v>0</v>
      </c>
    </row>
    <row r="32" spans="2:14" s="10" customFormat="1" x14ac:dyDescent="0.3">
      <c r="B32" s="13" t="s">
        <v>241</v>
      </c>
      <c r="C32" s="16" t="s">
        <v>48</v>
      </c>
      <c r="D32" s="14">
        <v>6872.0727872338093</v>
      </c>
      <c r="E32" s="1"/>
      <c r="F32" s="19">
        <f t="shared" si="0"/>
        <v>5497.6582297870482</v>
      </c>
      <c r="G32" s="1"/>
      <c r="H32" s="3">
        <f t="shared" si="1"/>
        <v>0</v>
      </c>
      <c r="I32" s="2"/>
      <c r="J32" s="19">
        <f t="shared" si="2"/>
        <v>1374.414557446762</v>
      </c>
      <c r="K32" s="4">
        <f t="shared" si="5"/>
        <v>0</v>
      </c>
      <c r="L32" s="2"/>
      <c r="M32" s="19">
        <f t="shared" si="3"/>
        <v>68.720727872338088</v>
      </c>
      <c r="N32" s="4">
        <f t="shared" si="4"/>
        <v>0</v>
      </c>
    </row>
    <row r="33" spans="2:14" s="10" customFormat="1" x14ac:dyDescent="0.3">
      <c r="B33" s="13" t="s">
        <v>241</v>
      </c>
      <c r="C33" s="16" t="s">
        <v>49</v>
      </c>
      <c r="D33" s="14">
        <v>7780.8236644744729</v>
      </c>
      <c r="E33" s="1"/>
      <c r="F33" s="19">
        <f t="shared" si="0"/>
        <v>6224.6589315795791</v>
      </c>
      <c r="G33" s="1"/>
      <c r="H33" s="3">
        <f t="shared" si="1"/>
        <v>0</v>
      </c>
      <c r="I33" s="2"/>
      <c r="J33" s="19">
        <f t="shared" si="2"/>
        <v>1556.1647328948948</v>
      </c>
      <c r="K33" s="4">
        <f t="shared" si="5"/>
        <v>0</v>
      </c>
      <c r="L33" s="2"/>
      <c r="M33" s="19">
        <f t="shared" si="3"/>
        <v>77.808236644744724</v>
      </c>
      <c r="N33" s="4">
        <f t="shared" si="4"/>
        <v>0</v>
      </c>
    </row>
    <row r="34" spans="2:14" s="10" customFormat="1" x14ac:dyDescent="0.3">
      <c r="B34" s="13" t="s">
        <v>241</v>
      </c>
      <c r="C34" s="16" t="s">
        <v>50</v>
      </c>
      <c r="D34" s="14">
        <v>1233.4063967976754</v>
      </c>
      <c r="E34" s="1"/>
      <c r="F34" s="19">
        <f t="shared" si="0"/>
        <v>986.72511743814039</v>
      </c>
      <c r="G34" s="1"/>
      <c r="H34" s="3">
        <f t="shared" si="1"/>
        <v>0</v>
      </c>
      <c r="I34" s="2"/>
      <c r="J34" s="19">
        <f t="shared" si="2"/>
        <v>246.6812793595351</v>
      </c>
      <c r="K34" s="4">
        <f t="shared" si="5"/>
        <v>0</v>
      </c>
      <c r="L34" s="2"/>
      <c r="M34" s="19">
        <f t="shared" si="3"/>
        <v>12.334063967976753</v>
      </c>
      <c r="N34" s="4">
        <f t="shared" si="4"/>
        <v>0</v>
      </c>
    </row>
    <row r="35" spans="2:14" s="10" customFormat="1" x14ac:dyDescent="0.3">
      <c r="B35" s="13" t="s">
        <v>241</v>
      </c>
      <c r="C35" s="16" t="s">
        <v>51</v>
      </c>
      <c r="D35" s="14">
        <v>5191.6425377224987</v>
      </c>
      <c r="E35" s="1"/>
      <c r="F35" s="19">
        <f t="shared" si="0"/>
        <v>4153.3140301779995</v>
      </c>
      <c r="G35" s="1"/>
      <c r="H35" s="3">
        <f t="shared" si="1"/>
        <v>0</v>
      </c>
      <c r="I35" s="2"/>
      <c r="J35" s="19">
        <f t="shared" si="2"/>
        <v>1038.3285075444999</v>
      </c>
      <c r="K35" s="4">
        <f t="shared" si="5"/>
        <v>0</v>
      </c>
      <c r="L35" s="2"/>
      <c r="M35" s="19">
        <f t="shared" si="3"/>
        <v>51.916425377224989</v>
      </c>
      <c r="N35" s="4">
        <f t="shared" si="4"/>
        <v>0</v>
      </c>
    </row>
    <row r="36" spans="2:14" s="10" customFormat="1" x14ac:dyDescent="0.3">
      <c r="B36" s="13" t="s">
        <v>241</v>
      </c>
      <c r="C36" s="16" t="s">
        <v>52</v>
      </c>
      <c r="D36" s="14">
        <v>10818.925827399877</v>
      </c>
      <c r="E36" s="1"/>
      <c r="F36" s="19">
        <f t="shared" si="0"/>
        <v>8655.1406619199024</v>
      </c>
      <c r="G36" s="1"/>
      <c r="H36" s="3">
        <f t="shared" si="1"/>
        <v>0</v>
      </c>
      <c r="I36" s="2"/>
      <c r="J36" s="19">
        <f t="shared" si="2"/>
        <v>2163.7851654799756</v>
      </c>
      <c r="K36" s="4">
        <f t="shared" si="5"/>
        <v>0</v>
      </c>
      <c r="L36" s="2"/>
      <c r="M36" s="19">
        <f t="shared" si="3"/>
        <v>108.18925827399877</v>
      </c>
      <c r="N36" s="4">
        <f t="shared" si="4"/>
        <v>0</v>
      </c>
    </row>
    <row r="37" spans="2:14" s="10" customFormat="1" x14ac:dyDescent="0.3">
      <c r="B37" s="13" t="s">
        <v>241</v>
      </c>
      <c r="C37" s="16" t="s">
        <v>53</v>
      </c>
      <c r="D37" s="14">
        <v>1033.7278376545025</v>
      </c>
      <c r="E37" s="1"/>
      <c r="F37" s="19">
        <f t="shared" si="0"/>
        <v>826.98227012360212</v>
      </c>
      <c r="G37" s="1"/>
      <c r="H37" s="3">
        <f t="shared" si="1"/>
        <v>0</v>
      </c>
      <c r="I37" s="2"/>
      <c r="J37" s="19">
        <f t="shared" si="2"/>
        <v>206.74556753090053</v>
      </c>
      <c r="K37" s="4">
        <f t="shared" si="5"/>
        <v>0</v>
      </c>
      <c r="L37" s="2"/>
      <c r="M37" s="19">
        <f t="shared" si="3"/>
        <v>10.337278376545026</v>
      </c>
      <c r="N37" s="4">
        <f t="shared" si="4"/>
        <v>0</v>
      </c>
    </row>
    <row r="38" spans="2:14" s="10" customFormat="1" x14ac:dyDescent="0.3">
      <c r="B38" s="13" t="s">
        <v>241</v>
      </c>
      <c r="C38" s="16" t="s">
        <v>54</v>
      </c>
      <c r="D38" s="14">
        <v>9588.128057859416</v>
      </c>
      <c r="E38" s="1"/>
      <c r="F38" s="19">
        <f t="shared" si="0"/>
        <v>7670.5024462875335</v>
      </c>
      <c r="G38" s="1"/>
      <c r="H38" s="3">
        <f t="shared" si="1"/>
        <v>0</v>
      </c>
      <c r="I38" s="2"/>
      <c r="J38" s="19">
        <f t="shared" si="2"/>
        <v>1917.6256115718834</v>
      </c>
      <c r="K38" s="4">
        <f t="shared" si="5"/>
        <v>0</v>
      </c>
      <c r="L38" s="2"/>
      <c r="M38" s="19">
        <f t="shared" si="3"/>
        <v>95.881280578594158</v>
      </c>
      <c r="N38" s="4">
        <f t="shared" si="4"/>
        <v>0</v>
      </c>
    </row>
    <row r="39" spans="2:14" s="10" customFormat="1" x14ac:dyDescent="0.3">
      <c r="B39" s="13" t="s">
        <v>241</v>
      </c>
      <c r="C39" s="16" t="s">
        <v>55</v>
      </c>
      <c r="D39" s="14">
        <v>7626.4403604338495</v>
      </c>
      <c r="E39" s="1"/>
      <c r="F39" s="19">
        <f t="shared" si="0"/>
        <v>6101.1522883470798</v>
      </c>
      <c r="G39" s="1"/>
      <c r="H39" s="3">
        <f t="shared" si="1"/>
        <v>0</v>
      </c>
      <c r="I39" s="2"/>
      <c r="J39" s="19">
        <f t="shared" si="2"/>
        <v>1525.2880720867699</v>
      </c>
      <c r="K39" s="4">
        <f t="shared" si="5"/>
        <v>0</v>
      </c>
      <c r="L39" s="2"/>
      <c r="M39" s="19">
        <f t="shared" si="3"/>
        <v>76.264403604338497</v>
      </c>
      <c r="N39" s="4">
        <f t="shared" si="4"/>
        <v>0</v>
      </c>
    </row>
    <row r="40" spans="2:14" s="10" customFormat="1" x14ac:dyDescent="0.3">
      <c r="B40" s="13" t="s">
        <v>242</v>
      </c>
      <c r="C40" s="16" t="s">
        <v>56</v>
      </c>
      <c r="D40" s="14">
        <v>544.60463668907312</v>
      </c>
      <c r="E40" s="1"/>
      <c r="F40" s="19">
        <f t="shared" si="0"/>
        <v>435.68370935125853</v>
      </c>
      <c r="G40" s="1"/>
      <c r="H40" s="3">
        <f t="shared" si="1"/>
        <v>0</v>
      </c>
      <c r="I40" s="2"/>
      <c r="J40" s="19">
        <f t="shared" si="2"/>
        <v>108.92092733781463</v>
      </c>
      <c r="K40" s="4">
        <f t="shared" si="5"/>
        <v>0</v>
      </c>
      <c r="L40" s="2"/>
      <c r="M40" s="19">
        <f t="shared" si="3"/>
        <v>5.4460463668907311</v>
      </c>
      <c r="N40" s="4">
        <f t="shared" si="4"/>
        <v>0</v>
      </c>
    </row>
    <row r="41" spans="2:14" s="10" customFormat="1" x14ac:dyDescent="0.3">
      <c r="B41" s="13" t="s">
        <v>242</v>
      </c>
      <c r="C41" s="16" t="s">
        <v>57</v>
      </c>
      <c r="D41" s="14">
        <v>15249.458056815569</v>
      </c>
      <c r="E41" s="1"/>
      <c r="F41" s="19">
        <f t="shared" si="0"/>
        <v>12199.566445452456</v>
      </c>
      <c r="G41" s="1"/>
      <c r="H41" s="3">
        <f t="shared" si="1"/>
        <v>0</v>
      </c>
      <c r="I41" s="2"/>
      <c r="J41" s="19">
        <f t="shared" si="2"/>
        <v>3049.891611363114</v>
      </c>
      <c r="K41" s="4">
        <f t="shared" si="5"/>
        <v>0</v>
      </c>
      <c r="L41" s="2"/>
      <c r="M41" s="19">
        <f t="shared" si="3"/>
        <v>152.4945805681557</v>
      </c>
      <c r="N41" s="4">
        <f t="shared" si="4"/>
        <v>0</v>
      </c>
    </row>
    <row r="42" spans="2:14" s="10" customFormat="1" x14ac:dyDescent="0.3">
      <c r="B42" s="13" t="s">
        <v>242</v>
      </c>
      <c r="C42" s="16" t="s">
        <v>58</v>
      </c>
      <c r="D42" s="14">
        <v>227.13869425441459</v>
      </c>
      <c r="E42" s="1"/>
      <c r="F42" s="19">
        <f t="shared" si="0"/>
        <v>181.71095540353167</v>
      </c>
      <c r="G42" s="1"/>
      <c r="H42" s="3">
        <f t="shared" si="1"/>
        <v>0</v>
      </c>
      <c r="I42" s="2"/>
      <c r="J42" s="19">
        <f t="shared" si="2"/>
        <v>45.427738850882918</v>
      </c>
      <c r="K42" s="4">
        <f t="shared" si="5"/>
        <v>0</v>
      </c>
      <c r="L42" s="2"/>
      <c r="M42" s="19">
        <f t="shared" si="3"/>
        <v>2.271386942544146</v>
      </c>
      <c r="N42" s="4">
        <f t="shared" si="4"/>
        <v>0</v>
      </c>
    </row>
    <row r="43" spans="2:14" s="10" customFormat="1" x14ac:dyDescent="0.3">
      <c r="B43" s="13" t="s">
        <v>242</v>
      </c>
      <c r="C43" s="16" t="s">
        <v>59</v>
      </c>
      <c r="D43" s="14">
        <v>352.62543535562446</v>
      </c>
      <c r="E43" s="1"/>
      <c r="F43" s="19">
        <f t="shared" si="0"/>
        <v>282.1003482844996</v>
      </c>
      <c r="G43" s="1"/>
      <c r="H43" s="3">
        <f t="shared" si="1"/>
        <v>0</v>
      </c>
      <c r="I43" s="2"/>
      <c r="J43" s="19">
        <f t="shared" si="2"/>
        <v>70.525087071124901</v>
      </c>
      <c r="K43" s="4">
        <f t="shared" si="5"/>
        <v>0</v>
      </c>
      <c r="L43" s="2"/>
      <c r="M43" s="19">
        <f t="shared" si="3"/>
        <v>3.5262543535562445</v>
      </c>
      <c r="N43" s="4">
        <f t="shared" si="4"/>
        <v>0</v>
      </c>
    </row>
    <row r="44" spans="2:14" s="10" customFormat="1" x14ac:dyDescent="0.3">
      <c r="B44" s="13" t="s">
        <v>243</v>
      </c>
      <c r="C44" s="16" t="s">
        <v>60</v>
      </c>
      <c r="D44" s="14">
        <v>5614.2416441019341</v>
      </c>
      <c r="E44" s="1"/>
      <c r="F44" s="19">
        <f t="shared" si="0"/>
        <v>4491.3933152815471</v>
      </c>
      <c r="G44" s="1"/>
      <c r="H44" s="3">
        <f t="shared" si="1"/>
        <v>0</v>
      </c>
      <c r="I44" s="2"/>
      <c r="J44" s="19">
        <f t="shared" si="2"/>
        <v>1122.8483288203868</v>
      </c>
      <c r="K44" s="4">
        <f t="shared" si="5"/>
        <v>0</v>
      </c>
      <c r="L44" s="2"/>
      <c r="M44" s="19">
        <f t="shared" si="3"/>
        <v>56.142416441019343</v>
      </c>
      <c r="N44" s="4">
        <f t="shared" si="4"/>
        <v>0</v>
      </c>
    </row>
    <row r="45" spans="2:14" s="10" customFormat="1" x14ac:dyDescent="0.3">
      <c r="B45" s="13" t="s">
        <v>244</v>
      </c>
      <c r="C45" s="16" t="s">
        <v>61</v>
      </c>
      <c r="D45" s="14">
        <v>4612.4238324554462</v>
      </c>
      <c r="E45" s="1"/>
      <c r="F45" s="19">
        <f t="shared" si="0"/>
        <v>3689.9390659643573</v>
      </c>
      <c r="G45" s="1"/>
      <c r="H45" s="3">
        <f t="shared" si="1"/>
        <v>0</v>
      </c>
      <c r="I45" s="2"/>
      <c r="J45" s="19">
        <f t="shared" si="2"/>
        <v>922.48476649108932</v>
      </c>
      <c r="K45" s="4">
        <f t="shared" si="5"/>
        <v>0</v>
      </c>
      <c r="L45" s="2"/>
      <c r="M45" s="19">
        <f t="shared" si="3"/>
        <v>46.124238324554462</v>
      </c>
      <c r="N45" s="4">
        <f t="shared" si="4"/>
        <v>0</v>
      </c>
    </row>
    <row r="46" spans="2:14" s="10" customFormat="1" x14ac:dyDescent="0.3">
      <c r="B46" s="13" t="s">
        <v>245</v>
      </c>
      <c r="C46" s="16" t="s">
        <v>62</v>
      </c>
      <c r="D46" s="14">
        <v>125.24911666547912</v>
      </c>
      <c r="E46" s="1"/>
      <c r="F46" s="19">
        <f t="shared" si="0"/>
        <v>100.19929333238331</v>
      </c>
      <c r="G46" s="1"/>
      <c r="H46" s="3">
        <f t="shared" si="1"/>
        <v>0</v>
      </c>
      <c r="I46" s="2"/>
      <c r="J46" s="19">
        <f t="shared" si="2"/>
        <v>25.049823333095826</v>
      </c>
      <c r="K46" s="4">
        <f t="shared" si="5"/>
        <v>0</v>
      </c>
      <c r="L46" s="2"/>
      <c r="M46" s="19">
        <f t="shared" si="3"/>
        <v>1.2524911666547913</v>
      </c>
      <c r="N46" s="4">
        <f t="shared" si="4"/>
        <v>0</v>
      </c>
    </row>
    <row r="47" spans="2:14" s="10" customFormat="1" x14ac:dyDescent="0.3">
      <c r="B47" s="13" t="s">
        <v>245</v>
      </c>
      <c r="C47" s="16" t="s">
        <v>63</v>
      </c>
      <c r="D47" s="14">
        <v>891.02994619822368</v>
      </c>
      <c r="E47" s="1"/>
      <c r="F47" s="19">
        <f t="shared" si="0"/>
        <v>712.82395695857895</v>
      </c>
      <c r="G47" s="1"/>
      <c r="H47" s="3">
        <f t="shared" si="1"/>
        <v>0</v>
      </c>
      <c r="I47" s="2"/>
      <c r="J47" s="19">
        <f t="shared" si="2"/>
        <v>178.20598923964474</v>
      </c>
      <c r="K47" s="4">
        <f t="shared" si="5"/>
        <v>0</v>
      </c>
      <c r="L47" s="2"/>
      <c r="M47" s="19">
        <f t="shared" si="3"/>
        <v>8.9102994619822375</v>
      </c>
      <c r="N47" s="4">
        <f t="shared" si="4"/>
        <v>0</v>
      </c>
    </row>
    <row r="48" spans="2:14" s="10" customFormat="1" x14ac:dyDescent="0.3">
      <c r="B48" s="13" t="s">
        <v>245</v>
      </c>
      <c r="C48" s="16" t="s">
        <v>64</v>
      </c>
      <c r="D48" s="14">
        <v>67.893787738249287</v>
      </c>
      <c r="E48" s="1"/>
      <c r="F48" s="19">
        <f t="shared" si="0"/>
        <v>54.31503019059943</v>
      </c>
      <c r="G48" s="1"/>
      <c r="H48" s="3">
        <f t="shared" si="1"/>
        <v>0</v>
      </c>
      <c r="I48" s="2"/>
      <c r="J48" s="19">
        <f t="shared" si="2"/>
        <v>13.578757547649857</v>
      </c>
      <c r="K48" s="4">
        <f t="shared" si="5"/>
        <v>0</v>
      </c>
      <c r="L48" s="2"/>
      <c r="M48" s="19">
        <f t="shared" si="3"/>
        <v>0.67893787738249289</v>
      </c>
      <c r="N48" s="4">
        <f t="shared" si="4"/>
        <v>0</v>
      </c>
    </row>
    <row r="49" spans="2:14" s="10" customFormat="1" x14ac:dyDescent="0.3">
      <c r="B49" s="13" t="s">
        <v>245</v>
      </c>
      <c r="C49" s="16" t="s">
        <v>65</v>
      </c>
      <c r="D49" s="14">
        <v>250.59149402840092</v>
      </c>
      <c r="E49" s="1"/>
      <c r="F49" s="19">
        <f t="shared" si="0"/>
        <v>200.47319522272073</v>
      </c>
      <c r="G49" s="1"/>
      <c r="H49" s="3">
        <f t="shared" si="1"/>
        <v>0</v>
      </c>
      <c r="I49" s="2"/>
      <c r="J49" s="19">
        <f t="shared" si="2"/>
        <v>50.118298805680183</v>
      </c>
      <c r="K49" s="4">
        <f t="shared" si="5"/>
        <v>0</v>
      </c>
      <c r="L49" s="2"/>
      <c r="M49" s="19">
        <f t="shared" si="3"/>
        <v>2.5059149402840091</v>
      </c>
      <c r="N49" s="4">
        <f t="shared" si="4"/>
        <v>0</v>
      </c>
    </row>
    <row r="50" spans="2:14" s="10" customFormat="1" x14ac:dyDescent="0.3">
      <c r="B50" s="13" t="s">
        <v>245</v>
      </c>
      <c r="C50" s="16" t="s">
        <v>66</v>
      </c>
      <c r="D50" s="14">
        <v>201.81614926589489</v>
      </c>
      <c r="E50" s="1"/>
      <c r="F50" s="19">
        <f t="shared" si="0"/>
        <v>161.45291941271591</v>
      </c>
      <c r="G50" s="1"/>
      <c r="H50" s="3">
        <f t="shared" si="1"/>
        <v>0</v>
      </c>
      <c r="I50" s="2"/>
      <c r="J50" s="19">
        <f t="shared" si="2"/>
        <v>40.363229853178979</v>
      </c>
      <c r="K50" s="4">
        <f t="shared" si="5"/>
        <v>0</v>
      </c>
      <c r="L50" s="2"/>
      <c r="M50" s="19">
        <f t="shared" si="3"/>
        <v>2.0181614926589488</v>
      </c>
      <c r="N50" s="4">
        <f t="shared" si="4"/>
        <v>0</v>
      </c>
    </row>
    <row r="51" spans="2:14" s="10" customFormat="1" x14ac:dyDescent="0.3">
      <c r="B51" s="13" t="s">
        <v>245</v>
      </c>
      <c r="C51" s="16" t="s">
        <v>67</v>
      </c>
      <c r="D51" s="14">
        <v>1637.6872985883747</v>
      </c>
      <c r="E51" s="1"/>
      <c r="F51" s="19">
        <f t="shared" si="0"/>
        <v>1310.1498388706998</v>
      </c>
      <c r="G51" s="1"/>
      <c r="H51" s="3">
        <f t="shared" si="1"/>
        <v>0</v>
      </c>
      <c r="I51" s="2"/>
      <c r="J51" s="19">
        <f t="shared" si="2"/>
        <v>327.53745971767495</v>
      </c>
      <c r="K51" s="4">
        <f t="shared" si="5"/>
        <v>0</v>
      </c>
      <c r="L51" s="2"/>
      <c r="M51" s="19">
        <f t="shared" si="3"/>
        <v>16.376872985883747</v>
      </c>
      <c r="N51" s="4">
        <f t="shared" si="4"/>
        <v>0</v>
      </c>
    </row>
    <row r="52" spans="2:14" s="10" customFormat="1" x14ac:dyDescent="0.3">
      <c r="B52" s="13" t="s">
        <v>245</v>
      </c>
      <c r="C52" s="16" t="s">
        <v>68</v>
      </c>
      <c r="D52" s="14">
        <v>605.63496919256988</v>
      </c>
      <c r="E52" s="1"/>
      <c r="F52" s="19">
        <f t="shared" si="0"/>
        <v>484.50797535405593</v>
      </c>
      <c r="G52" s="1"/>
      <c r="H52" s="3">
        <f t="shared" si="1"/>
        <v>0</v>
      </c>
      <c r="I52" s="2"/>
      <c r="J52" s="19">
        <f t="shared" si="2"/>
        <v>121.12699383851398</v>
      </c>
      <c r="K52" s="4">
        <f t="shared" si="5"/>
        <v>0</v>
      </c>
      <c r="L52" s="2"/>
      <c r="M52" s="19">
        <f t="shared" si="3"/>
        <v>6.0563496919256989</v>
      </c>
      <c r="N52" s="4">
        <f t="shared" si="4"/>
        <v>0</v>
      </c>
    </row>
    <row r="53" spans="2:14" s="10" customFormat="1" x14ac:dyDescent="0.3">
      <c r="B53" s="13" t="s">
        <v>245</v>
      </c>
      <c r="C53" s="16" t="s">
        <v>69</v>
      </c>
      <c r="D53" s="14">
        <v>1190.1601413496251</v>
      </c>
      <c r="E53" s="1"/>
      <c r="F53" s="19">
        <f t="shared" si="0"/>
        <v>952.12811307970014</v>
      </c>
      <c r="G53" s="1"/>
      <c r="H53" s="3">
        <f t="shared" si="1"/>
        <v>0</v>
      </c>
      <c r="I53" s="2"/>
      <c r="J53" s="19">
        <f t="shared" si="2"/>
        <v>238.03202826992504</v>
      </c>
      <c r="K53" s="4">
        <f t="shared" si="5"/>
        <v>0</v>
      </c>
      <c r="L53" s="2"/>
      <c r="M53" s="19">
        <f t="shared" si="3"/>
        <v>11.90160141349625</v>
      </c>
      <c r="N53" s="4">
        <f t="shared" si="4"/>
        <v>0</v>
      </c>
    </row>
    <row r="54" spans="2:14" s="10" customFormat="1" x14ac:dyDescent="0.3">
      <c r="B54" s="13" t="s">
        <v>245</v>
      </c>
      <c r="C54" s="16" t="s">
        <v>70</v>
      </c>
      <c r="D54" s="14">
        <v>3590.9098943318004</v>
      </c>
      <c r="E54" s="1"/>
      <c r="F54" s="19">
        <f t="shared" si="0"/>
        <v>2872.7279154654407</v>
      </c>
      <c r="G54" s="1"/>
      <c r="H54" s="3">
        <f t="shared" si="1"/>
        <v>0</v>
      </c>
      <c r="I54" s="2"/>
      <c r="J54" s="19">
        <f t="shared" si="2"/>
        <v>718.18197886636017</v>
      </c>
      <c r="K54" s="4">
        <f t="shared" si="5"/>
        <v>0</v>
      </c>
      <c r="L54" s="2"/>
      <c r="M54" s="19">
        <f t="shared" si="3"/>
        <v>35.909098943318007</v>
      </c>
      <c r="N54" s="4">
        <f t="shared" si="4"/>
        <v>0</v>
      </c>
    </row>
    <row r="55" spans="2:14" s="10" customFormat="1" x14ac:dyDescent="0.3">
      <c r="B55" s="13" t="s">
        <v>245</v>
      </c>
      <c r="C55" s="16" t="s">
        <v>71</v>
      </c>
      <c r="D55" s="14">
        <v>195.47442183979467</v>
      </c>
      <c r="E55" s="1"/>
      <c r="F55" s="19">
        <f t="shared" si="0"/>
        <v>156.37953747183576</v>
      </c>
      <c r="G55" s="1"/>
      <c r="H55" s="3">
        <f t="shared" si="1"/>
        <v>0</v>
      </c>
      <c r="I55" s="2"/>
      <c r="J55" s="19">
        <f t="shared" si="2"/>
        <v>39.09488436795894</v>
      </c>
      <c r="K55" s="4">
        <f t="shared" si="5"/>
        <v>0</v>
      </c>
      <c r="L55" s="2"/>
      <c r="M55" s="19">
        <f t="shared" si="3"/>
        <v>1.9547442183979469</v>
      </c>
      <c r="N55" s="4">
        <f t="shared" si="4"/>
        <v>0</v>
      </c>
    </row>
    <row r="56" spans="2:14" s="10" customFormat="1" x14ac:dyDescent="0.3">
      <c r="B56" s="13" t="s">
        <v>245</v>
      </c>
      <c r="C56" s="16" t="s">
        <v>72</v>
      </c>
      <c r="D56" s="14">
        <v>57.82163241444308</v>
      </c>
      <c r="E56" s="1"/>
      <c r="F56" s="19">
        <f t="shared" si="0"/>
        <v>46.25730593155447</v>
      </c>
      <c r="G56" s="1"/>
      <c r="H56" s="3">
        <f t="shared" si="1"/>
        <v>0</v>
      </c>
      <c r="I56" s="2"/>
      <c r="J56" s="19">
        <f t="shared" si="2"/>
        <v>11.564326482888617</v>
      </c>
      <c r="K56" s="4">
        <f t="shared" si="5"/>
        <v>0</v>
      </c>
      <c r="L56" s="2"/>
      <c r="M56" s="19">
        <f t="shared" si="3"/>
        <v>0.5782163241444308</v>
      </c>
      <c r="N56" s="4">
        <f t="shared" si="4"/>
        <v>0</v>
      </c>
    </row>
    <row r="57" spans="2:14" s="10" customFormat="1" x14ac:dyDescent="0.3">
      <c r="B57" s="13" t="s">
        <v>245</v>
      </c>
      <c r="C57" s="16" t="s">
        <v>73</v>
      </c>
      <c r="D57" s="14">
        <v>169.17490516096734</v>
      </c>
      <c r="E57" s="1"/>
      <c r="F57" s="19">
        <f t="shared" si="0"/>
        <v>135.33992412877387</v>
      </c>
      <c r="G57" s="1"/>
      <c r="H57" s="3">
        <f t="shared" si="1"/>
        <v>0</v>
      </c>
      <c r="I57" s="2"/>
      <c r="J57" s="19">
        <f t="shared" si="2"/>
        <v>33.834981032193468</v>
      </c>
      <c r="K57" s="4">
        <f t="shared" si="5"/>
        <v>0</v>
      </c>
      <c r="L57" s="2"/>
      <c r="M57" s="19">
        <f t="shared" si="3"/>
        <v>1.6917490516096734</v>
      </c>
      <c r="N57" s="4">
        <f t="shared" si="4"/>
        <v>0</v>
      </c>
    </row>
    <row r="58" spans="2:14" s="10" customFormat="1" x14ac:dyDescent="0.3">
      <c r="B58" s="13" t="s">
        <v>245</v>
      </c>
      <c r="C58" s="16" t="s">
        <v>74</v>
      </c>
      <c r="D58" s="14">
        <v>57.914893111885732</v>
      </c>
      <c r="E58" s="1"/>
      <c r="F58" s="19">
        <f t="shared" si="0"/>
        <v>46.331914489508591</v>
      </c>
      <c r="G58" s="1"/>
      <c r="H58" s="3">
        <f t="shared" si="1"/>
        <v>0</v>
      </c>
      <c r="I58" s="2"/>
      <c r="J58" s="19">
        <f t="shared" si="2"/>
        <v>11.582978622377148</v>
      </c>
      <c r="K58" s="4">
        <f t="shared" si="5"/>
        <v>0</v>
      </c>
      <c r="L58" s="2"/>
      <c r="M58" s="19">
        <f t="shared" si="3"/>
        <v>0.57914893111885735</v>
      </c>
      <c r="N58" s="4">
        <f t="shared" si="4"/>
        <v>0</v>
      </c>
    </row>
    <row r="59" spans="2:14" s="10" customFormat="1" x14ac:dyDescent="0.3">
      <c r="B59" s="13" t="s">
        <v>245</v>
      </c>
      <c r="C59" s="16" t="s">
        <v>75</v>
      </c>
      <c r="D59" s="14">
        <v>79.085071431367311</v>
      </c>
      <c r="E59" s="1"/>
      <c r="F59" s="19">
        <f t="shared" si="0"/>
        <v>63.268057145093849</v>
      </c>
      <c r="G59" s="1"/>
      <c r="H59" s="3">
        <f t="shared" si="1"/>
        <v>0</v>
      </c>
      <c r="I59" s="2"/>
      <c r="J59" s="19">
        <f t="shared" si="2"/>
        <v>15.817014286273462</v>
      </c>
      <c r="K59" s="4">
        <f t="shared" si="5"/>
        <v>0</v>
      </c>
      <c r="L59" s="2"/>
      <c r="M59" s="19">
        <f t="shared" si="3"/>
        <v>0.79085071431367315</v>
      </c>
      <c r="N59" s="4">
        <f t="shared" si="4"/>
        <v>0</v>
      </c>
    </row>
    <row r="60" spans="2:14" s="10" customFormat="1" x14ac:dyDescent="0.3">
      <c r="B60" s="13" t="s">
        <v>245</v>
      </c>
      <c r="C60" s="16" t="s">
        <v>76</v>
      </c>
      <c r="D60" s="14">
        <v>72.463561912939156</v>
      </c>
      <c r="E60" s="1"/>
      <c r="F60" s="19">
        <f t="shared" si="0"/>
        <v>57.97084953035133</v>
      </c>
      <c r="G60" s="1"/>
      <c r="H60" s="3">
        <f t="shared" si="1"/>
        <v>0</v>
      </c>
      <c r="I60" s="2"/>
      <c r="J60" s="19">
        <f t="shared" si="2"/>
        <v>14.492712382587833</v>
      </c>
      <c r="K60" s="4">
        <f t="shared" si="5"/>
        <v>0</v>
      </c>
      <c r="L60" s="2"/>
      <c r="M60" s="19">
        <f t="shared" si="3"/>
        <v>0.72463561912939156</v>
      </c>
      <c r="N60" s="4">
        <f t="shared" si="4"/>
        <v>0</v>
      </c>
    </row>
    <row r="61" spans="2:14" s="10" customFormat="1" x14ac:dyDescent="0.3">
      <c r="B61" s="13" t="s">
        <v>245</v>
      </c>
      <c r="C61" s="16" t="s">
        <v>77</v>
      </c>
      <c r="D61" s="14">
        <v>230.07414059101788</v>
      </c>
      <c r="E61" s="1"/>
      <c r="F61" s="19">
        <f t="shared" si="0"/>
        <v>184.05931247281433</v>
      </c>
      <c r="G61" s="1"/>
      <c r="H61" s="3">
        <f t="shared" si="1"/>
        <v>0</v>
      </c>
      <c r="I61" s="2"/>
      <c r="J61" s="19">
        <f t="shared" si="2"/>
        <v>46.014828118203582</v>
      </c>
      <c r="K61" s="4">
        <f t="shared" si="5"/>
        <v>0</v>
      </c>
      <c r="L61" s="2"/>
      <c r="M61" s="19">
        <f t="shared" si="3"/>
        <v>2.3007414059101787</v>
      </c>
      <c r="N61" s="4">
        <f t="shared" si="4"/>
        <v>0</v>
      </c>
    </row>
    <row r="62" spans="2:14" s="10" customFormat="1" x14ac:dyDescent="0.3">
      <c r="B62" s="13" t="s">
        <v>245</v>
      </c>
      <c r="C62" s="16" t="s">
        <v>78</v>
      </c>
      <c r="D62" s="14">
        <v>222.14698130839261</v>
      </c>
      <c r="E62" s="1"/>
      <c r="F62" s="19">
        <f t="shared" si="0"/>
        <v>177.71758504671411</v>
      </c>
      <c r="G62" s="1"/>
      <c r="H62" s="3">
        <f t="shared" si="1"/>
        <v>0</v>
      </c>
      <c r="I62" s="2"/>
      <c r="J62" s="19">
        <f t="shared" si="2"/>
        <v>44.429396261678527</v>
      </c>
      <c r="K62" s="4">
        <f t="shared" si="5"/>
        <v>0</v>
      </c>
      <c r="L62" s="2"/>
      <c r="M62" s="19">
        <f t="shared" si="3"/>
        <v>2.2214698130839263</v>
      </c>
      <c r="N62" s="4">
        <f t="shared" si="4"/>
        <v>0</v>
      </c>
    </row>
    <row r="63" spans="2:14" s="10" customFormat="1" x14ac:dyDescent="0.3">
      <c r="B63" s="13" t="s">
        <v>245</v>
      </c>
      <c r="C63" s="16" t="s">
        <v>79</v>
      </c>
      <c r="D63" s="14">
        <v>2739.4397266804049</v>
      </c>
      <c r="E63" s="1"/>
      <c r="F63" s="19">
        <f t="shared" si="0"/>
        <v>2191.5517813443239</v>
      </c>
      <c r="G63" s="1"/>
      <c r="H63" s="3">
        <f t="shared" si="1"/>
        <v>0</v>
      </c>
      <c r="I63" s="2"/>
      <c r="J63" s="19">
        <f t="shared" si="2"/>
        <v>547.88794533608097</v>
      </c>
      <c r="K63" s="4">
        <f t="shared" si="5"/>
        <v>0</v>
      </c>
      <c r="L63" s="2"/>
      <c r="M63" s="19">
        <f t="shared" si="3"/>
        <v>27.394397266804049</v>
      </c>
      <c r="N63" s="4">
        <f t="shared" si="4"/>
        <v>0</v>
      </c>
    </row>
    <row r="64" spans="2:14" s="10" customFormat="1" x14ac:dyDescent="0.3">
      <c r="B64" s="13" t="s">
        <v>245</v>
      </c>
      <c r="C64" s="16" t="s">
        <v>80</v>
      </c>
      <c r="D64" s="14">
        <v>135.50779338417064</v>
      </c>
      <c r="E64" s="1"/>
      <c r="F64" s="19">
        <f t="shared" si="0"/>
        <v>108.40623470733652</v>
      </c>
      <c r="G64" s="1"/>
      <c r="H64" s="3">
        <f t="shared" si="1"/>
        <v>0</v>
      </c>
      <c r="I64" s="2"/>
      <c r="J64" s="19">
        <f t="shared" si="2"/>
        <v>27.101558676834131</v>
      </c>
      <c r="K64" s="4">
        <f t="shared" si="5"/>
        <v>0</v>
      </c>
      <c r="L64" s="2"/>
      <c r="M64" s="19">
        <f t="shared" si="3"/>
        <v>1.3550779338417065</v>
      </c>
      <c r="N64" s="4">
        <f t="shared" si="4"/>
        <v>0</v>
      </c>
    </row>
    <row r="65" spans="2:14" s="10" customFormat="1" x14ac:dyDescent="0.3">
      <c r="B65" s="13" t="s">
        <v>245</v>
      </c>
      <c r="C65" s="16" t="s">
        <v>81</v>
      </c>
      <c r="D65" s="14">
        <v>1935.9055575145312</v>
      </c>
      <c r="E65" s="1"/>
      <c r="F65" s="19">
        <f t="shared" si="0"/>
        <v>1548.7244460116251</v>
      </c>
      <c r="G65" s="1"/>
      <c r="H65" s="3">
        <f t="shared" si="1"/>
        <v>0</v>
      </c>
      <c r="I65" s="2"/>
      <c r="J65" s="19">
        <f t="shared" si="2"/>
        <v>387.18111150290628</v>
      </c>
      <c r="K65" s="4">
        <f t="shared" si="5"/>
        <v>0</v>
      </c>
      <c r="L65" s="2"/>
      <c r="M65" s="19">
        <f t="shared" si="3"/>
        <v>19.359055575145312</v>
      </c>
      <c r="N65" s="4">
        <f t="shared" si="4"/>
        <v>0</v>
      </c>
    </row>
    <row r="66" spans="2:14" s="10" customFormat="1" x14ac:dyDescent="0.3">
      <c r="B66" s="13" t="s">
        <v>245</v>
      </c>
      <c r="C66" s="16" t="s">
        <v>82</v>
      </c>
      <c r="D66" s="14">
        <v>972.33603153707031</v>
      </c>
      <c r="E66" s="1"/>
      <c r="F66" s="19">
        <f t="shared" si="0"/>
        <v>777.8688252296563</v>
      </c>
      <c r="G66" s="1"/>
      <c r="H66" s="3">
        <f t="shared" si="1"/>
        <v>0</v>
      </c>
      <c r="I66" s="2"/>
      <c r="J66" s="19">
        <f t="shared" si="2"/>
        <v>194.46720630741407</v>
      </c>
      <c r="K66" s="4">
        <f t="shared" si="5"/>
        <v>0</v>
      </c>
      <c r="L66" s="2"/>
      <c r="M66" s="19">
        <f t="shared" si="3"/>
        <v>9.7233603153707033</v>
      </c>
      <c r="N66" s="4">
        <f t="shared" si="4"/>
        <v>0</v>
      </c>
    </row>
    <row r="67" spans="2:14" s="10" customFormat="1" x14ac:dyDescent="0.3">
      <c r="B67" s="13" t="s">
        <v>245</v>
      </c>
      <c r="C67" s="16" t="s">
        <v>83</v>
      </c>
      <c r="D67" s="14">
        <v>1638.1241505801497</v>
      </c>
      <c r="E67" s="1"/>
      <c r="F67" s="19">
        <f t="shared" si="0"/>
        <v>1310.4993204641198</v>
      </c>
      <c r="G67" s="1"/>
      <c r="H67" s="3">
        <f t="shared" si="1"/>
        <v>0</v>
      </c>
      <c r="I67" s="2"/>
      <c r="J67" s="19">
        <f t="shared" si="2"/>
        <v>327.62483011602995</v>
      </c>
      <c r="K67" s="4">
        <f t="shared" si="5"/>
        <v>0</v>
      </c>
      <c r="L67" s="2"/>
      <c r="M67" s="19">
        <f t="shared" si="3"/>
        <v>16.381241505801498</v>
      </c>
      <c r="N67" s="4">
        <f t="shared" si="4"/>
        <v>0</v>
      </c>
    </row>
    <row r="68" spans="2:14" s="10" customFormat="1" x14ac:dyDescent="0.3">
      <c r="B68" s="13" t="s">
        <v>245</v>
      </c>
      <c r="C68" s="16" t="s">
        <v>84</v>
      </c>
      <c r="D68" s="14">
        <v>55.956418465590076</v>
      </c>
      <c r="E68" s="1"/>
      <c r="F68" s="19">
        <f t="shared" si="0"/>
        <v>44.765134772472067</v>
      </c>
      <c r="G68" s="1"/>
      <c r="H68" s="3">
        <f t="shared" si="1"/>
        <v>0</v>
      </c>
      <c r="I68" s="2"/>
      <c r="J68" s="19">
        <f t="shared" si="2"/>
        <v>11.191283693118017</v>
      </c>
      <c r="K68" s="4">
        <f t="shared" si="5"/>
        <v>0</v>
      </c>
      <c r="L68" s="2"/>
      <c r="M68" s="19">
        <f t="shared" si="3"/>
        <v>0.55956418465590074</v>
      </c>
      <c r="N68" s="4">
        <f t="shared" si="4"/>
        <v>0</v>
      </c>
    </row>
    <row r="69" spans="2:14" s="10" customFormat="1" x14ac:dyDescent="0.3">
      <c r="B69" s="13" t="s">
        <v>245</v>
      </c>
      <c r="C69" s="16" t="s">
        <v>85</v>
      </c>
      <c r="D69" s="14">
        <v>95.96525766848697</v>
      </c>
      <c r="E69" s="1"/>
      <c r="F69" s="19">
        <f t="shared" si="0"/>
        <v>76.772206134789585</v>
      </c>
      <c r="G69" s="1"/>
      <c r="H69" s="3">
        <f t="shared" si="1"/>
        <v>0</v>
      </c>
      <c r="I69" s="2"/>
      <c r="J69" s="19">
        <f t="shared" si="2"/>
        <v>19.193051533697396</v>
      </c>
      <c r="K69" s="4">
        <f t="shared" si="5"/>
        <v>0</v>
      </c>
      <c r="L69" s="2"/>
      <c r="M69" s="19">
        <f t="shared" si="3"/>
        <v>0.9596525766848697</v>
      </c>
      <c r="N69" s="4">
        <f t="shared" si="4"/>
        <v>0</v>
      </c>
    </row>
    <row r="70" spans="2:14" s="10" customFormat="1" x14ac:dyDescent="0.3">
      <c r="B70" s="13" t="s">
        <v>245</v>
      </c>
      <c r="C70" s="16" t="s">
        <v>86</v>
      </c>
      <c r="D70" s="14">
        <v>79.737896313465853</v>
      </c>
      <c r="E70" s="1"/>
      <c r="F70" s="19">
        <f t="shared" si="0"/>
        <v>63.790317050772686</v>
      </c>
      <c r="G70" s="1"/>
      <c r="H70" s="3">
        <f t="shared" si="1"/>
        <v>0</v>
      </c>
      <c r="I70" s="2"/>
      <c r="J70" s="19">
        <f t="shared" si="2"/>
        <v>15.947579262693171</v>
      </c>
      <c r="K70" s="4">
        <f t="shared" si="5"/>
        <v>0</v>
      </c>
      <c r="L70" s="2"/>
      <c r="M70" s="19">
        <f t="shared" si="3"/>
        <v>0.7973789631346585</v>
      </c>
      <c r="N70" s="4">
        <f t="shared" si="4"/>
        <v>0</v>
      </c>
    </row>
    <row r="71" spans="2:14" s="10" customFormat="1" x14ac:dyDescent="0.3">
      <c r="B71" s="13" t="s">
        <v>245</v>
      </c>
      <c r="C71" s="16" t="s">
        <v>87</v>
      </c>
      <c r="D71" s="14">
        <v>209.83656924596281</v>
      </c>
      <c r="E71" s="1"/>
      <c r="F71" s="19">
        <f t="shared" si="0"/>
        <v>167.86925539677026</v>
      </c>
      <c r="G71" s="1"/>
      <c r="H71" s="3">
        <f t="shared" si="1"/>
        <v>0</v>
      </c>
      <c r="I71" s="2"/>
      <c r="J71" s="19">
        <f t="shared" si="2"/>
        <v>41.967313849192564</v>
      </c>
      <c r="K71" s="4">
        <f t="shared" si="5"/>
        <v>0</v>
      </c>
      <c r="L71" s="2"/>
      <c r="M71" s="19">
        <f t="shared" si="3"/>
        <v>2.0983656924596281</v>
      </c>
      <c r="N71" s="4">
        <f t="shared" si="4"/>
        <v>0</v>
      </c>
    </row>
    <row r="72" spans="2:14" s="10" customFormat="1" x14ac:dyDescent="0.3">
      <c r="B72" s="13" t="s">
        <v>245</v>
      </c>
      <c r="C72" s="16" t="s">
        <v>88</v>
      </c>
      <c r="D72" s="14">
        <v>148.37776963125634</v>
      </c>
      <c r="E72" s="1"/>
      <c r="F72" s="19">
        <f t="shared" si="0"/>
        <v>118.70221570500507</v>
      </c>
      <c r="G72" s="1"/>
      <c r="H72" s="3">
        <f t="shared" si="1"/>
        <v>0</v>
      </c>
      <c r="I72" s="2"/>
      <c r="J72" s="19">
        <f t="shared" si="2"/>
        <v>29.675553926251268</v>
      </c>
      <c r="K72" s="4">
        <f t="shared" si="5"/>
        <v>0</v>
      </c>
      <c r="L72" s="2"/>
      <c r="M72" s="19">
        <f t="shared" si="3"/>
        <v>1.4837776963125635</v>
      </c>
      <c r="N72" s="4">
        <f t="shared" si="4"/>
        <v>0</v>
      </c>
    </row>
    <row r="73" spans="2:14" s="10" customFormat="1" x14ac:dyDescent="0.3">
      <c r="B73" s="13" t="s">
        <v>245</v>
      </c>
      <c r="C73" s="16" t="s">
        <v>89</v>
      </c>
      <c r="D73" s="14">
        <v>93.353958140092772</v>
      </c>
      <c r="E73" s="1"/>
      <c r="F73" s="19">
        <f t="shared" si="0"/>
        <v>74.683166512074223</v>
      </c>
      <c r="G73" s="1"/>
      <c r="H73" s="3">
        <f t="shared" si="1"/>
        <v>0</v>
      </c>
      <c r="I73" s="2"/>
      <c r="J73" s="19">
        <f t="shared" si="2"/>
        <v>18.670791628018556</v>
      </c>
      <c r="K73" s="4">
        <f t="shared" si="5"/>
        <v>0</v>
      </c>
      <c r="L73" s="2"/>
      <c r="M73" s="19">
        <f t="shared" si="3"/>
        <v>0.93353958140092774</v>
      </c>
      <c r="N73" s="4">
        <f t="shared" si="4"/>
        <v>0</v>
      </c>
    </row>
    <row r="74" spans="2:14" s="10" customFormat="1" x14ac:dyDescent="0.3">
      <c r="B74" s="13" t="s">
        <v>245</v>
      </c>
      <c r="C74" s="16" t="s">
        <v>90</v>
      </c>
      <c r="D74" s="14">
        <v>182.32466350038101</v>
      </c>
      <c r="E74" s="1"/>
      <c r="F74" s="19">
        <f t="shared" si="0"/>
        <v>145.85973080030482</v>
      </c>
      <c r="G74" s="1"/>
      <c r="H74" s="3">
        <f t="shared" si="1"/>
        <v>0</v>
      </c>
      <c r="I74" s="2"/>
      <c r="J74" s="19">
        <f t="shared" si="2"/>
        <v>36.464932700076204</v>
      </c>
      <c r="K74" s="4">
        <f t="shared" si="5"/>
        <v>0</v>
      </c>
      <c r="L74" s="2"/>
      <c r="M74" s="19">
        <f t="shared" si="3"/>
        <v>1.8232466350038101</v>
      </c>
      <c r="N74" s="4">
        <f t="shared" si="4"/>
        <v>0</v>
      </c>
    </row>
    <row r="75" spans="2:14" s="10" customFormat="1" x14ac:dyDescent="0.3">
      <c r="B75" s="13" t="s">
        <v>245</v>
      </c>
      <c r="C75" s="16" t="s">
        <v>91</v>
      </c>
      <c r="D75" s="14">
        <v>49.801212434375167</v>
      </c>
      <c r="E75" s="1"/>
      <c r="F75" s="19">
        <f t="shared" si="0"/>
        <v>39.840969947500135</v>
      </c>
      <c r="G75" s="1"/>
      <c r="H75" s="3">
        <f t="shared" si="1"/>
        <v>0</v>
      </c>
      <c r="I75" s="2"/>
      <c r="J75" s="19">
        <f t="shared" si="2"/>
        <v>9.9602424868750337</v>
      </c>
      <c r="K75" s="4">
        <f t="shared" si="5"/>
        <v>0</v>
      </c>
      <c r="L75" s="2"/>
      <c r="M75" s="19">
        <f t="shared" si="3"/>
        <v>0.49801212434375169</v>
      </c>
      <c r="N75" s="4">
        <f t="shared" si="4"/>
        <v>0</v>
      </c>
    </row>
    <row r="76" spans="2:14" s="10" customFormat="1" x14ac:dyDescent="0.3">
      <c r="B76" s="13" t="s">
        <v>245</v>
      </c>
      <c r="C76" s="16" t="s">
        <v>92</v>
      </c>
      <c r="D76" s="14">
        <v>174.54087830092081</v>
      </c>
      <c r="E76" s="1"/>
      <c r="F76" s="19">
        <f t="shared" si="0"/>
        <v>139.63270264073665</v>
      </c>
      <c r="G76" s="1"/>
      <c r="H76" s="3">
        <f t="shared" si="1"/>
        <v>0</v>
      </c>
      <c r="I76" s="2"/>
      <c r="J76" s="19">
        <f t="shared" si="2"/>
        <v>34.908175660184163</v>
      </c>
      <c r="K76" s="4">
        <f t="shared" si="5"/>
        <v>0</v>
      </c>
      <c r="L76" s="2"/>
      <c r="M76" s="19">
        <f t="shared" si="3"/>
        <v>1.7454087830092082</v>
      </c>
      <c r="N76" s="4">
        <f t="shared" si="4"/>
        <v>0</v>
      </c>
    </row>
    <row r="77" spans="2:14" s="10" customFormat="1" x14ac:dyDescent="0.3">
      <c r="B77" s="13" t="s">
        <v>245</v>
      </c>
      <c r="C77" s="16" t="s">
        <v>93</v>
      </c>
      <c r="D77" s="14">
        <v>103.9856776485549</v>
      </c>
      <c r="E77" s="1"/>
      <c r="F77" s="19">
        <f t="shared" si="0"/>
        <v>83.188542118843927</v>
      </c>
      <c r="G77" s="1"/>
      <c r="H77" s="3">
        <f t="shared" si="1"/>
        <v>0</v>
      </c>
      <c r="I77" s="2"/>
      <c r="J77" s="19">
        <f t="shared" si="2"/>
        <v>20.797135529710982</v>
      </c>
      <c r="K77" s="4">
        <f t="shared" si="5"/>
        <v>0</v>
      </c>
      <c r="L77" s="2"/>
      <c r="M77" s="19">
        <f t="shared" si="3"/>
        <v>1.0398567764855491</v>
      </c>
      <c r="N77" s="4">
        <f t="shared" si="4"/>
        <v>0</v>
      </c>
    </row>
    <row r="78" spans="2:14" s="10" customFormat="1" x14ac:dyDescent="0.3">
      <c r="B78" s="13" t="s">
        <v>245</v>
      </c>
      <c r="C78" s="16" t="s">
        <v>94</v>
      </c>
      <c r="D78" s="14">
        <v>790.10462873413189</v>
      </c>
      <c r="E78" s="1"/>
      <c r="F78" s="19">
        <f t="shared" si="0"/>
        <v>632.08370298730551</v>
      </c>
      <c r="G78" s="1"/>
      <c r="H78" s="3">
        <f t="shared" si="1"/>
        <v>0</v>
      </c>
      <c r="I78" s="2"/>
      <c r="J78" s="19">
        <f t="shared" si="2"/>
        <v>158.02092574682638</v>
      </c>
      <c r="K78" s="4">
        <f t="shared" si="5"/>
        <v>0</v>
      </c>
      <c r="L78" s="2"/>
      <c r="M78" s="19">
        <f t="shared" si="3"/>
        <v>7.9010462873413188</v>
      </c>
      <c r="N78" s="4">
        <f t="shared" si="4"/>
        <v>0</v>
      </c>
    </row>
    <row r="79" spans="2:14" s="10" customFormat="1" x14ac:dyDescent="0.3">
      <c r="B79" s="13" t="s">
        <v>245</v>
      </c>
      <c r="C79" s="16" t="s">
        <v>95</v>
      </c>
      <c r="D79" s="14">
        <v>98.016993012225285</v>
      </c>
      <c r="E79" s="1"/>
      <c r="F79" s="19">
        <f t="shared" si="0"/>
        <v>78.413594409780231</v>
      </c>
      <c r="G79" s="1"/>
      <c r="H79" s="3">
        <f t="shared" si="1"/>
        <v>0</v>
      </c>
      <c r="I79" s="2"/>
      <c r="J79" s="19">
        <f t="shared" si="2"/>
        <v>19.603398602445058</v>
      </c>
      <c r="K79" s="4">
        <f t="shared" si="5"/>
        <v>0</v>
      </c>
      <c r="L79" s="2"/>
      <c r="M79" s="19">
        <f t="shared" si="3"/>
        <v>0.98016993012225284</v>
      </c>
      <c r="N79" s="4">
        <f t="shared" si="4"/>
        <v>0</v>
      </c>
    </row>
    <row r="80" spans="2:14" s="10" customFormat="1" x14ac:dyDescent="0.3">
      <c r="B80" s="13" t="s">
        <v>245</v>
      </c>
      <c r="C80" s="16" t="s">
        <v>96</v>
      </c>
      <c r="D80" s="14">
        <v>87.198752108877869</v>
      </c>
      <c r="E80" s="1"/>
      <c r="F80" s="19">
        <f t="shared" si="0"/>
        <v>69.759001687102298</v>
      </c>
      <c r="G80" s="1"/>
      <c r="H80" s="3">
        <f t="shared" si="1"/>
        <v>0</v>
      </c>
      <c r="I80" s="2"/>
      <c r="J80" s="19">
        <f t="shared" si="2"/>
        <v>17.439750421775575</v>
      </c>
      <c r="K80" s="4">
        <f t="shared" si="5"/>
        <v>0</v>
      </c>
      <c r="L80" s="2"/>
      <c r="M80" s="19">
        <f t="shared" si="3"/>
        <v>0.87198752108877875</v>
      </c>
      <c r="N80" s="4">
        <f t="shared" si="4"/>
        <v>0</v>
      </c>
    </row>
    <row r="81" spans="2:14" s="10" customFormat="1" x14ac:dyDescent="0.3">
      <c r="B81" s="13" t="s">
        <v>245</v>
      </c>
      <c r="C81" s="16" t="s">
        <v>97</v>
      </c>
      <c r="D81" s="14">
        <v>3086.6493032593912</v>
      </c>
      <c r="E81" s="1"/>
      <c r="F81" s="19">
        <f t="shared" si="0"/>
        <v>2469.3194426075133</v>
      </c>
      <c r="G81" s="1"/>
      <c r="H81" s="3">
        <f t="shared" si="1"/>
        <v>0</v>
      </c>
      <c r="I81" s="2"/>
      <c r="J81" s="19">
        <f t="shared" si="2"/>
        <v>617.32986065187833</v>
      </c>
      <c r="K81" s="4">
        <f t="shared" si="5"/>
        <v>0</v>
      </c>
      <c r="L81" s="2"/>
      <c r="M81" s="19">
        <f t="shared" si="3"/>
        <v>30.866493032593912</v>
      </c>
      <c r="N81" s="4">
        <f t="shared" si="4"/>
        <v>0</v>
      </c>
    </row>
    <row r="82" spans="2:14" s="10" customFormat="1" x14ac:dyDescent="0.3">
      <c r="B82" s="13" t="s">
        <v>245</v>
      </c>
      <c r="C82" s="16" t="s">
        <v>98</v>
      </c>
      <c r="D82" s="14">
        <v>100.90807463294745</v>
      </c>
      <c r="E82" s="1"/>
      <c r="F82" s="19">
        <f t="shared" si="0"/>
        <v>80.726459706357957</v>
      </c>
      <c r="G82" s="1"/>
      <c r="H82" s="3">
        <f t="shared" si="1"/>
        <v>0</v>
      </c>
      <c r="I82" s="2"/>
      <c r="J82" s="19">
        <f t="shared" si="2"/>
        <v>20.181614926589489</v>
      </c>
      <c r="K82" s="4">
        <f t="shared" si="5"/>
        <v>0</v>
      </c>
      <c r="L82" s="2"/>
      <c r="M82" s="19">
        <f t="shared" si="3"/>
        <v>1.0090807463294744</v>
      </c>
      <c r="N82" s="4">
        <f t="shared" si="4"/>
        <v>0</v>
      </c>
    </row>
    <row r="83" spans="2:14" s="10" customFormat="1" x14ac:dyDescent="0.3">
      <c r="B83" s="13" t="s">
        <v>245</v>
      </c>
      <c r="C83" s="16" t="s">
        <v>99</v>
      </c>
      <c r="D83" s="14">
        <v>153.97341147781538</v>
      </c>
      <c r="E83" s="1"/>
      <c r="F83" s="19">
        <f t="shared" si="0"/>
        <v>123.17872918225231</v>
      </c>
      <c r="G83" s="1"/>
      <c r="H83" s="3">
        <f t="shared" si="1"/>
        <v>0</v>
      </c>
      <c r="I83" s="2"/>
      <c r="J83" s="19">
        <f t="shared" si="2"/>
        <v>30.794682295563078</v>
      </c>
      <c r="K83" s="4">
        <f t="shared" si="5"/>
        <v>0</v>
      </c>
      <c r="L83" s="2"/>
      <c r="M83" s="19">
        <f t="shared" si="3"/>
        <v>1.5397341147781538</v>
      </c>
      <c r="N83" s="4">
        <f t="shared" si="4"/>
        <v>0</v>
      </c>
    </row>
    <row r="84" spans="2:14" s="10" customFormat="1" x14ac:dyDescent="0.3">
      <c r="B84" s="13" t="s">
        <v>245</v>
      </c>
      <c r="C84" s="16" t="s">
        <v>100</v>
      </c>
      <c r="D84" s="14">
        <v>188.57313022903855</v>
      </c>
      <c r="E84" s="1"/>
      <c r="F84" s="19">
        <f t="shared" si="0"/>
        <v>150.85850418323085</v>
      </c>
      <c r="G84" s="1"/>
      <c r="H84" s="3">
        <f t="shared" si="1"/>
        <v>0</v>
      </c>
      <c r="I84" s="2"/>
      <c r="J84" s="19">
        <f t="shared" si="2"/>
        <v>37.714626045807712</v>
      </c>
      <c r="K84" s="4">
        <f t="shared" si="5"/>
        <v>0</v>
      </c>
      <c r="L84" s="2"/>
      <c r="M84" s="19">
        <f t="shared" si="3"/>
        <v>1.8857313022903857</v>
      </c>
      <c r="N84" s="4">
        <f t="shared" si="4"/>
        <v>0</v>
      </c>
    </row>
    <row r="85" spans="2:14" s="10" customFormat="1" x14ac:dyDescent="0.3">
      <c r="B85" s="13" t="s">
        <v>245</v>
      </c>
      <c r="C85" s="16" t="s">
        <v>101</v>
      </c>
      <c r="D85" s="14">
        <v>105.94415229485054</v>
      </c>
      <c r="E85" s="1"/>
      <c r="F85" s="19">
        <f t="shared" si="0"/>
        <v>84.755321835880437</v>
      </c>
      <c r="G85" s="1"/>
      <c r="H85" s="3">
        <f t="shared" si="1"/>
        <v>0</v>
      </c>
      <c r="I85" s="2"/>
      <c r="J85" s="19">
        <f t="shared" si="2"/>
        <v>21.188830458970109</v>
      </c>
      <c r="K85" s="4">
        <f t="shared" si="5"/>
        <v>0</v>
      </c>
      <c r="L85" s="2"/>
      <c r="M85" s="19">
        <f t="shared" si="3"/>
        <v>1.0594415229485055</v>
      </c>
      <c r="N85" s="4">
        <f t="shared" si="4"/>
        <v>0</v>
      </c>
    </row>
    <row r="86" spans="2:14" s="10" customFormat="1" x14ac:dyDescent="0.3">
      <c r="B86" s="13" t="s">
        <v>245</v>
      </c>
      <c r="C86" s="16" t="s">
        <v>102</v>
      </c>
      <c r="D86" s="14">
        <v>201.34984577868161</v>
      </c>
      <c r="E86" s="1"/>
      <c r="F86" s="19">
        <f t="shared" si="0"/>
        <v>161.07987662294531</v>
      </c>
      <c r="G86" s="1"/>
      <c r="H86" s="3">
        <f t="shared" si="1"/>
        <v>0</v>
      </c>
      <c r="I86" s="2"/>
      <c r="J86" s="19">
        <f t="shared" si="2"/>
        <v>40.269969155736327</v>
      </c>
      <c r="K86" s="4">
        <f t="shared" ref="K86:K149" si="6">J86*I86</f>
        <v>0</v>
      </c>
      <c r="L86" s="2"/>
      <c r="M86" s="19">
        <f t="shared" si="3"/>
        <v>2.0134984577868162</v>
      </c>
      <c r="N86" s="4">
        <f t="shared" si="4"/>
        <v>0</v>
      </c>
    </row>
    <row r="87" spans="2:14" s="10" customFormat="1" x14ac:dyDescent="0.3">
      <c r="B87" s="13" t="s">
        <v>245</v>
      </c>
      <c r="C87" s="16" t="s">
        <v>103</v>
      </c>
      <c r="D87" s="14">
        <v>79.551374918580549</v>
      </c>
      <c r="E87" s="1"/>
      <c r="F87" s="19">
        <f t="shared" ref="F87:F150" si="7">D87*80%</f>
        <v>63.641099934864442</v>
      </c>
      <c r="G87" s="1"/>
      <c r="H87" s="3">
        <f t="shared" ref="H87:H150" si="8">F87*E87</f>
        <v>0</v>
      </c>
      <c r="I87" s="2"/>
      <c r="J87" s="19">
        <f t="shared" ref="J87:J150" si="9">D87*20%</f>
        <v>15.910274983716111</v>
      </c>
      <c r="K87" s="4">
        <f t="shared" si="6"/>
        <v>0</v>
      </c>
      <c r="L87" s="2"/>
      <c r="M87" s="19">
        <f t="shared" ref="M87:M150" si="10">D87*1%</f>
        <v>0.79551374918580553</v>
      </c>
      <c r="N87" s="4">
        <f t="shared" ref="N87:N150" si="11">M87*L87</f>
        <v>0</v>
      </c>
    </row>
    <row r="88" spans="2:14" s="10" customFormat="1" x14ac:dyDescent="0.3">
      <c r="B88" s="13" t="s">
        <v>245</v>
      </c>
      <c r="C88" s="16" t="s">
        <v>104</v>
      </c>
      <c r="D88" s="14">
        <v>60.899235430050531</v>
      </c>
      <c r="E88" s="1"/>
      <c r="F88" s="19">
        <f t="shared" si="7"/>
        <v>48.719388344040425</v>
      </c>
      <c r="G88" s="1"/>
      <c r="H88" s="3">
        <f t="shared" si="8"/>
        <v>0</v>
      </c>
      <c r="I88" s="2"/>
      <c r="J88" s="19">
        <f t="shared" si="9"/>
        <v>12.179847086010106</v>
      </c>
      <c r="K88" s="4">
        <f t="shared" si="6"/>
        <v>0</v>
      </c>
      <c r="L88" s="2"/>
      <c r="M88" s="19">
        <f t="shared" si="10"/>
        <v>0.60899235430050536</v>
      </c>
      <c r="N88" s="4">
        <f t="shared" si="11"/>
        <v>0</v>
      </c>
    </row>
    <row r="89" spans="2:14" s="10" customFormat="1" x14ac:dyDescent="0.3">
      <c r="B89" s="13" t="s">
        <v>245</v>
      </c>
      <c r="C89" s="16" t="s">
        <v>105</v>
      </c>
      <c r="D89" s="14">
        <v>315.0346359612721</v>
      </c>
      <c r="E89" s="1"/>
      <c r="F89" s="19">
        <f t="shared" si="7"/>
        <v>252.02770876901769</v>
      </c>
      <c r="G89" s="1"/>
      <c r="H89" s="3">
        <f t="shared" si="8"/>
        <v>0</v>
      </c>
      <c r="I89" s="2"/>
      <c r="J89" s="19">
        <f t="shared" si="9"/>
        <v>63.006927192254423</v>
      </c>
      <c r="K89" s="4">
        <f t="shared" si="6"/>
        <v>0</v>
      </c>
      <c r="L89" s="2"/>
      <c r="M89" s="19">
        <f t="shared" si="10"/>
        <v>3.1503463596127212</v>
      </c>
      <c r="N89" s="4">
        <f t="shared" si="11"/>
        <v>0</v>
      </c>
    </row>
    <row r="90" spans="2:14" s="10" customFormat="1" x14ac:dyDescent="0.3">
      <c r="B90" s="13" t="s">
        <v>245</v>
      </c>
      <c r="C90" s="16" t="s">
        <v>106</v>
      </c>
      <c r="D90" s="14">
        <v>82.628977934188015</v>
      </c>
      <c r="E90" s="1"/>
      <c r="F90" s="19">
        <f t="shared" si="7"/>
        <v>66.103182347350412</v>
      </c>
      <c r="G90" s="1"/>
      <c r="H90" s="3">
        <f t="shared" si="8"/>
        <v>0</v>
      </c>
      <c r="I90" s="2"/>
      <c r="J90" s="19">
        <f t="shared" si="9"/>
        <v>16.525795586837603</v>
      </c>
      <c r="K90" s="4">
        <f t="shared" si="6"/>
        <v>0</v>
      </c>
      <c r="L90" s="2"/>
      <c r="M90" s="19">
        <f t="shared" si="10"/>
        <v>0.82628977934188019</v>
      </c>
      <c r="N90" s="4">
        <f t="shared" si="11"/>
        <v>0</v>
      </c>
    </row>
    <row r="91" spans="2:14" s="10" customFormat="1" x14ac:dyDescent="0.3">
      <c r="B91" s="13" t="s">
        <v>245</v>
      </c>
      <c r="C91" s="16" t="s">
        <v>107</v>
      </c>
      <c r="D91" s="14">
        <v>145.57994870797685</v>
      </c>
      <c r="E91" s="1"/>
      <c r="F91" s="19">
        <f t="shared" si="7"/>
        <v>116.46395896638148</v>
      </c>
      <c r="G91" s="1"/>
      <c r="H91" s="3">
        <f t="shared" si="8"/>
        <v>0</v>
      </c>
      <c r="I91" s="2"/>
      <c r="J91" s="19">
        <f t="shared" si="9"/>
        <v>29.115989741595371</v>
      </c>
      <c r="K91" s="4">
        <f t="shared" si="6"/>
        <v>0</v>
      </c>
      <c r="L91" s="2"/>
      <c r="M91" s="19">
        <f t="shared" si="10"/>
        <v>1.4557994870797686</v>
      </c>
      <c r="N91" s="4">
        <f t="shared" si="11"/>
        <v>0</v>
      </c>
    </row>
    <row r="92" spans="2:14" s="10" customFormat="1" x14ac:dyDescent="0.3">
      <c r="B92" s="13" t="s">
        <v>245</v>
      </c>
      <c r="C92" s="16" t="s">
        <v>108</v>
      </c>
      <c r="D92" s="14">
        <v>1958.9434742771782</v>
      </c>
      <c r="E92" s="1"/>
      <c r="F92" s="19">
        <f t="shared" si="7"/>
        <v>1567.1547794217427</v>
      </c>
      <c r="G92" s="1"/>
      <c r="H92" s="3">
        <f t="shared" si="8"/>
        <v>0</v>
      </c>
      <c r="I92" s="2"/>
      <c r="J92" s="19">
        <f t="shared" si="9"/>
        <v>391.78869485543566</v>
      </c>
      <c r="K92" s="4">
        <f t="shared" si="6"/>
        <v>0</v>
      </c>
      <c r="L92" s="2"/>
      <c r="M92" s="19">
        <f t="shared" si="10"/>
        <v>19.589434742771783</v>
      </c>
      <c r="N92" s="4">
        <f t="shared" si="11"/>
        <v>0</v>
      </c>
    </row>
    <row r="93" spans="2:14" s="10" customFormat="1" x14ac:dyDescent="0.3">
      <c r="B93" s="13" t="s">
        <v>245</v>
      </c>
      <c r="C93" s="16" t="s">
        <v>109</v>
      </c>
      <c r="D93" s="14">
        <v>243.83793597327542</v>
      </c>
      <c r="E93" s="1"/>
      <c r="F93" s="19">
        <f t="shared" si="7"/>
        <v>195.07034877862034</v>
      </c>
      <c r="G93" s="1"/>
      <c r="H93" s="3">
        <f t="shared" si="8"/>
        <v>0</v>
      </c>
      <c r="I93" s="2"/>
      <c r="J93" s="19">
        <f t="shared" si="9"/>
        <v>48.767587194655086</v>
      </c>
      <c r="K93" s="4">
        <f t="shared" si="6"/>
        <v>0</v>
      </c>
      <c r="L93" s="2"/>
      <c r="M93" s="19">
        <f t="shared" si="10"/>
        <v>2.4383793597327541</v>
      </c>
      <c r="N93" s="4">
        <f t="shared" si="11"/>
        <v>0</v>
      </c>
    </row>
    <row r="94" spans="2:14" s="10" customFormat="1" x14ac:dyDescent="0.3">
      <c r="B94" s="13" t="s">
        <v>245</v>
      </c>
      <c r="C94" s="16" t="s">
        <v>110</v>
      </c>
      <c r="D94" s="14">
        <v>113.31174739281991</v>
      </c>
      <c r="E94" s="1"/>
      <c r="F94" s="19">
        <f t="shared" si="7"/>
        <v>90.649397914255928</v>
      </c>
      <c r="G94" s="1"/>
      <c r="H94" s="3">
        <f t="shared" si="8"/>
        <v>0</v>
      </c>
      <c r="I94" s="2"/>
      <c r="J94" s="19">
        <f t="shared" si="9"/>
        <v>22.662349478563982</v>
      </c>
      <c r="K94" s="4">
        <f t="shared" si="6"/>
        <v>0</v>
      </c>
      <c r="L94" s="2"/>
      <c r="M94" s="19">
        <f t="shared" si="10"/>
        <v>1.1331174739281991</v>
      </c>
      <c r="N94" s="4">
        <f t="shared" si="11"/>
        <v>0</v>
      </c>
    </row>
    <row r="95" spans="2:14" s="10" customFormat="1" x14ac:dyDescent="0.3">
      <c r="B95" s="13" t="s">
        <v>245</v>
      </c>
      <c r="C95" s="16" t="s">
        <v>111</v>
      </c>
      <c r="D95" s="14">
        <v>241.17216358669324</v>
      </c>
      <c r="E95" s="1"/>
      <c r="F95" s="19">
        <f t="shared" si="7"/>
        <v>192.9377308693546</v>
      </c>
      <c r="G95" s="1"/>
      <c r="H95" s="3">
        <f t="shared" si="8"/>
        <v>0</v>
      </c>
      <c r="I95" s="2"/>
      <c r="J95" s="19">
        <f t="shared" si="9"/>
        <v>48.234432717338649</v>
      </c>
      <c r="K95" s="4">
        <f t="shared" si="6"/>
        <v>0</v>
      </c>
      <c r="L95" s="2"/>
      <c r="M95" s="19">
        <f t="shared" si="10"/>
        <v>2.4117216358669324</v>
      </c>
      <c r="N95" s="4">
        <f t="shared" si="11"/>
        <v>0</v>
      </c>
    </row>
    <row r="96" spans="2:14" s="10" customFormat="1" x14ac:dyDescent="0.3">
      <c r="B96" s="13" t="s">
        <v>245</v>
      </c>
      <c r="C96" s="16" t="s">
        <v>112</v>
      </c>
      <c r="D96" s="14">
        <v>85.426798857467517</v>
      </c>
      <c r="E96" s="1"/>
      <c r="F96" s="19">
        <f t="shared" si="7"/>
        <v>68.341439085974017</v>
      </c>
      <c r="G96" s="1"/>
      <c r="H96" s="3">
        <f t="shared" si="8"/>
        <v>0</v>
      </c>
      <c r="I96" s="2"/>
      <c r="J96" s="19">
        <f t="shared" si="9"/>
        <v>17.085359771493504</v>
      </c>
      <c r="K96" s="4">
        <f t="shared" si="6"/>
        <v>0</v>
      </c>
      <c r="L96" s="2"/>
      <c r="M96" s="19">
        <f t="shared" si="10"/>
        <v>0.85426798857467523</v>
      </c>
      <c r="N96" s="4">
        <f t="shared" si="11"/>
        <v>0</v>
      </c>
    </row>
    <row r="97" spans="2:14" s="10" customFormat="1" x14ac:dyDescent="0.3">
      <c r="B97" s="13" t="s">
        <v>245</v>
      </c>
      <c r="C97" s="16" t="s">
        <v>113</v>
      </c>
      <c r="D97" s="14">
        <v>179.62010327454414</v>
      </c>
      <c r="E97" s="1"/>
      <c r="F97" s="19">
        <f t="shared" si="7"/>
        <v>143.69608261963532</v>
      </c>
      <c r="G97" s="1"/>
      <c r="H97" s="3">
        <f t="shared" si="8"/>
        <v>0</v>
      </c>
      <c r="I97" s="2"/>
      <c r="J97" s="19">
        <f t="shared" si="9"/>
        <v>35.92402065490883</v>
      </c>
      <c r="K97" s="4">
        <f t="shared" si="6"/>
        <v>0</v>
      </c>
      <c r="L97" s="2"/>
      <c r="M97" s="19">
        <f t="shared" si="10"/>
        <v>1.7962010327454414</v>
      </c>
      <c r="N97" s="4">
        <f t="shared" si="11"/>
        <v>0</v>
      </c>
    </row>
    <row r="98" spans="2:14" s="10" customFormat="1" x14ac:dyDescent="0.3">
      <c r="B98" s="13" t="s">
        <v>245</v>
      </c>
      <c r="C98" s="16" t="s">
        <v>114</v>
      </c>
      <c r="D98" s="14">
        <v>127.95367689131596</v>
      </c>
      <c r="E98" s="1"/>
      <c r="F98" s="19">
        <f t="shared" si="7"/>
        <v>102.36294151305277</v>
      </c>
      <c r="G98" s="1"/>
      <c r="H98" s="3">
        <f t="shared" si="8"/>
        <v>0</v>
      </c>
      <c r="I98" s="2"/>
      <c r="J98" s="19">
        <f t="shared" si="9"/>
        <v>25.590735378263194</v>
      </c>
      <c r="K98" s="4">
        <f t="shared" si="6"/>
        <v>0</v>
      </c>
      <c r="L98" s="2"/>
      <c r="M98" s="19">
        <f t="shared" si="10"/>
        <v>1.2795367689131596</v>
      </c>
      <c r="N98" s="4">
        <f t="shared" si="11"/>
        <v>0</v>
      </c>
    </row>
    <row r="99" spans="2:14" s="10" customFormat="1" x14ac:dyDescent="0.3">
      <c r="B99" s="13" t="s">
        <v>245</v>
      </c>
      <c r="C99" s="16" t="s">
        <v>115</v>
      </c>
      <c r="D99" s="14">
        <v>153.60036868804477</v>
      </c>
      <c r="E99" s="1"/>
      <c r="F99" s="19">
        <f t="shared" si="7"/>
        <v>122.88029495043583</v>
      </c>
      <c r="G99" s="1"/>
      <c r="H99" s="3">
        <f t="shared" si="8"/>
        <v>0</v>
      </c>
      <c r="I99" s="2"/>
      <c r="J99" s="19">
        <f t="shared" si="9"/>
        <v>30.720073737608956</v>
      </c>
      <c r="K99" s="4">
        <f t="shared" si="6"/>
        <v>0</v>
      </c>
      <c r="L99" s="2"/>
      <c r="M99" s="19">
        <f t="shared" si="10"/>
        <v>1.5360036868804476</v>
      </c>
      <c r="N99" s="4">
        <f t="shared" si="11"/>
        <v>0</v>
      </c>
    </row>
    <row r="100" spans="2:14" s="10" customFormat="1" x14ac:dyDescent="0.3">
      <c r="B100" s="13" t="s">
        <v>245</v>
      </c>
      <c r="C100" s="16" t="s">
        <v>116</v>
      </c>
      <c r="D100" s="14">
        <v>621.72614683126972</v>
      </c>
      <c r="E100" s="1"/>
      <c r="F100" s="19">
        <f t="shared" si="7"/>
        <v>497.38091746501578</v>
      </c>
      <c r="G100" s="1"/>
      <c r="H100" s="3">
        <f t="shared" si="8"/>
        <v>0</v>
      </c>
      <c r="I100" s="2"/>
      <c r="J100" s="19">
        <f t="shared" si="9"/>
        <v>124.34522936625395</v>
      </c>
      <c r="K100" s="4">
        <f t="shared" si="6"/>
        <v>0</v>
      </c>
      <c r="L100" s="2"/>
      <c r="M100" s="19">
        <f t="shared" si="10"/>
        <v>6.2172614683126977</v>
      </c>
      <c r="N100" s="4">
        <f t="shared" si="11"/>
        <v>0</v>
      </c>
    </row>
    <row r="101" spans="2:14" s="10" customFormat="1" x14ac:dyDescent="0.3">
      <c r="B101" s="13" t="s">
        <v>245</v>
      </c>
      <c r="C101" s="16" t="s">
        <v>117</v>
      </c>
      <c r="D101" s="14">
        <v>60.432931942837278</v>
      </c>
      <c r="E101" s="1"/>
      <c r="F101" s="19">
        <f t="shared" si="7"/>
        <v>48.346345554269824</v>
      </c>
      <c r="G101" s="1"/>
      <c r="H101" s="3">
        <f t="shared" si="8"/>
        <v>0</v>
      </c>
      <c r="I101" s="2"/>
      <c r="J101" s="19">
        <f t="shared" si="9"/>
        <v>12.086586388567456</v>
      </c>
      <c r="K101" s="4">
        <f t="shared" si="6"/>
        <v>0</v>
      </c>
      <c r="L101" s="2"/>
      <c r="M101" s="19">
        <f t="shared" si="10"/>
        <v>0.60432931942837276</v>
      </c>
      <c r="N101" s="4">
        <f t="shared" si="11"/>
        <v>0</v>
      </c>
    </row>
    <row r="102" spans="2:14" s="10" customFormat="1" x14ac:dyDescent="0.3">
      <c r="B102" s="13" t="s">
        <v>245</v>
      </c>
      <c r="C102" s="16" t="s">
        <v>118</v>
      </c>
      <c r="D102" s="14">
        <v>246.30150194603897</v>
      </c>
      <c r="E102" s="1"/>
      <c r="F102" s="19">
        <f t="shared" si="7"/>
        <v>197.0412015568312</v>
      </c>
      <c r="G102" s="1"/>
      <c r="H102" s="3">
        <f t="shared" si="8"/>
        <v>0</v>
      </c>
      <c r="I102" s="2"/>
      <c r="J102" s="19">
        <f t="shared" si="9"/>
        <v>49.260300389207799</v>
      </c>
      <c r="K102" s="4">
        <f t="shared" si="6"/>
        <v>0</v>
      </c>
      <c r="L102" s="2"/>
      <c r="M102" s="19">
        <f t="shared" si="10"/>
        <v>2.4630150194603897</v>
      </c>
      <c r="N102" s="4">
        <f t="shared" si="11"/>
        <v>0</v>
      </c>
    </row>
    <row r="103" spans="2:14" s="10" customFormat="1" x14ac:dyDescent="0.3">
      <c r="B103" s="13" t="s">
        <v>245</v>
      </c>
      <c r="C103" s="16" t="s">
        <v>119</v>
      </c>
      <c r="D103" s="14">
        <v>111.16675135163896</v>
      </c>
      <c r="E103" s="1"/>
      <c r="F103" s="19">
        <f t="shared" si="7"/>
        <v>88.933401081311175</v>
      </c>
      <c r="G103" s="1"/>
      <c r="H103" s="3">
        <f t="shared" si="8"/>
        <v>0</v>
      </c>
      <c r="I103" s="2"/>
      <c r="J103" s="19">
        <f t="shared" si="9"/>
        <v>22.233350270327794</v>
      </c>
      <c r="K103" s="4">
        <f t="shared" si="6"/>
        <v>0</v>
      </c>
      <c r="L103" s="2"/>
      <c r="M103" s="19">
        <f t="shared" si="10"/>
        <v>1.1116675135163896</v>
      </c>
      <c r="N103" s="4">
        <f t="shared" si="11"/>
        <v>0</v>
      </c>
    </row>
    <row r="104" spans="2:14" s="10" customFormat="1" x14ac:dyDescent="0.3">
      <c r="B104" s="13" t="s">
        <v>245</v>
      </c>
      <c r="C104" s="16" t="s">
        <v>120</v>
      </c>
      <c r="D104" s="14">
        <v>126.08846294246298</v>
      </c>
      <c r="E104" s="1"/>
      <c r="F104" s="19">
        <f t="shared" si="7"/>
        <v>100.87077035397039</v>
      </c>
      <c r="G104" s="1"/>
      <c r="H104" s="3">
        <f t="shared" si="8"/>
        <v>0</v>
      </c>
      <c r="I104" s="2"/>
      <c r="J104" s="19">
        <f t="shared" si="9"/>
        <v>25.217692588492596</v>
      </c>
      <c r="K104" s="4">
        <f t="shared" si="6"/>
        <v>0</v>
      </c>
      <c r="L104" s="2"/>
      <c r="M104" s="19">
        <f t="shared" si="10"/>
        <v>1.2608846294246299</v>
      </c>
      <c r="N104" s="4">
        <f t="shared" si="11"/>
        <v>0</v>
      </c>
    </row>
    <row r="105" spans="2:14" s="10" customFormat="1" x14ac:dyDescent="0.3">
      <c r="B105" s="13" t="s">
        <v>245</v>
      </c>
      <c r="C105" s="16" t="s">
        <v>121</v>
      </c>
      <c r="D105" s="14">
        <v>76.100729113202505</v>
      </c>
      <c r="E105" s="1"/>
      <c r="F105" s="19">
        <f t="shared" si="7"/>
        <v>60.880583290562008</v>
      </c>
      <c r="G105" s="1"/>
      <c r="H105" s="3">
        <f t="shared" si="8"/>
        <v>0</v>
      </c>
      <c r="I105" s="2"/>
      <c r="J105" s="19">
        <f t="shared" si="9"/>
        <v>15.220145822640502</v>
      </c>
      <c r="K105" s="4">
        <f t="shared" si="6"/>
        <v>0</v>
      </c>
      <c r="L105" s="2"/>
      <c r="M105" s="19">
        <f t="shared" si="10"/>
        <v>0.76100729113202503</v>
      </c>
      <c r="N105" s="4">
        <f t="shared" si="11"/>
        <v>0</v>
      </c>
    </row>
    <row r="106" spans="2:14" s="10" customFormat="1" x14ac:dyDescent="0.3">
      <c r="B106" s="13" t="s">
        <v>245</v>
      </c>
      <c r="C106" s="16" t="s">
        <v>122</v>
      </c>
      <c r="D106" s="14">
        <v>113.68479018259052</v>
      </c>
      <c r="E106" s="1"/>
      <c r="F106" s="19">
        <f t="shared" si="7"/>
        <v>90.947832146072415</v>
      </c>
      <c r="G106" s="1"/>
      <c r="H106" s="3">
        <f t="shared" si="8"/>
        <v>0</v>
      </c>
      <c r="I106" s="2"/>
      <c r="J106" s="19">
        <f t="shared" si="9"/>
        <v>22.736958036518104</v>
      </c>
      <c r="K106" s="4">
        <f t="shared" si="6"/>
        <v>0</v>
      </c>
      <c r="L106" s="2"/>
      <c r="M106" s="19">
        <f t="shared" si="10"/>
        <v>1.1368479018259052</v>
      </c>
      <c r="N106" s="4">
        <f t="shared" si="11"/>
        <v>0</v>
      </c>
    </row>
    <row r="107" spans="2:14" s="10" customFormat="1" x14ac:dyDescent="0.3">
      <c r="B107" s="13" t="s">
        <v>245</v>
      </c>
      <c r="C107" s="16" t="s">
        <v>123</v>
      </c>
      <c r="D107" s="14">
        <v>250.77801542328621</v>
      </c>
      <c r="E107" s="1"/>
      <c r="F107" s="19">
        <f t="shared" si="7"/>
        <v>200.62241233862898</v>
      </c>
      <c r="G107" s="1"/>
      <c r="H107" s="3">
        <f t="shared" si="8"/>
        <v>0</v>
      </c>
      <c r="I107" s="2"/>
      <c r="J107" s="19">
        <f t="shared" si="9"/>
        <v>50.155603084657244</v>
      </c>
      <c r="K107" s="4">
        <f t="shared" si="6"/>
        <v>0</v>
      </c>
      <c r="L107" s="2"/>
      <c r="M107" s="19">
        <f t="shared" si="10"/>
        <v>2.5077801542328619</v>
      </c>
      <c r="N107" s="4">
        <f t="shared" si="11"/>
        <v>0</v>
      </c>
    </row>
    <row r="108" spans="2:14" s="10" customFormat="1" x14ac:dyDescent="0.3">
      <c r="B108" s="13" t="s">
        <v>245</v>
      </c>
      <c r="C108" s="16" t="s">
        <v>124</v>
      </c>
      <c r="D108" s="14">
        <v>533.56854535402556</v>
      </c>
      <c r="E108" s="1"/>
      <c r="F108" s="19">
        <f t="shared" si="7"/>
        <v>426.85483628322049</v>
      </c>
      <c r="G108" s="1"/>
      <c r="H108" s="3">
        <f t="shared" si="8"/>
        <v>0</v>
      </c>
      <c r="I108" s="2"/>
      <c r="J108" s="19">
        <f t="shared" si="9"/>
        <v>106.71370907080512</v>
      </c>
      <c r="K108" s="4">
        <f t="shared" si="6"/>
        <v>0</v>
      </c>
      <c r="L108" s="2"/>
      <c r="M108" s="19">
        <f t="shared" si="10"/>
        <v>5.3356854535402558</v>
      </c>
      <c r="N108" s="4">
        <f t="shared" si="11"/>
        <v>0</v>
      </c>
    </row>
    <row r="109" spans="2:14" s="10" customFormat="1" x14ac:dyDescent="0.3">
      <c r="B109" s="13" t="s">
        <v>245</v>
      </c>
      <c r="C109" s="16" t="s">
        <v>125</v>
      </c>
      <c r="D109" s="14">
        <v>2327.9735295634327</v>
      </c>
      <c r="E109" s="1"/>
      <c r="F109" s="19">
        <f t="shared" si="7"/>
        <v>1862.3788236507462</v>
      </c>
      <c r="G109" s="1"/>
      <c r="H109" s="3">
        <f t="shared" si="8"/>
        <v>0</v>
      </c>
      <c r="I109" s="2"/>
      <c r="J109" s="19">
        <f t="shared" si="9"/>
        <v>465.59470591268655</v>
      </c>
      <c r="K109" s="4">
        <f t="shared" si="6"/>
        <v>0</v>
      </c>
      <c r="L109" s="2"/>
      <c r="M109" s="19">
        <f t="shared" si="10"/>
        <v>23.279735295634328</v>
      </c>
      <c r="N109" s="4">
        <f t="shared" si="11"/>
        <v>0</v>
      </c>
    </row>
    <row r="110" spans="2:14" s="10" customFormat="1" x14ac:dyDescent="0.3">
      <c r="B110" s="13" t="s">
        <v>245</v>
      </c>
      <c r="C110" s="16" t="s">
        <v>126</v>
      </c>
      <c r="D110" s="14">
        <v>245.92845915626842</v>
      </c>
      <c r="E110" s="1"/>
      <c r="F110" s="19">
        <f t="shared" si="7"/>
        <v>196.74276732501474</v>
      </c>
      <c r="G110" s="1"/>
      <c r="H110" s="3">
        <f t="shared" si="8"/>
        <v>0</v>
      </c>
      <c r="I110" s="2"/>
      <c r="J110" s="19">
        <f t="shared" si="9"/>
        <v>49.185691831253685</v>
      </c>
      <c r="K110" s="4">
        <f t="shared" si="6"/>
        <v>0</v>
      </c>
      <c r="L110" s="2"/>
      <c r="M110" s="19">
        <f t="shared" si="10"/>
        <v>2.4592845915626844</v>
      </c>
      <c r="N110" s="4">
        <f t="shared" si="11"/>
        <v>0</v>
      </c>
    </row>
    <row r="111" spans="2:14" s="10" customFormat="1" x14ac:dyDescent="0.3">
      <c r="B111" s="13" t="s">
        <v>245</v>
      </c>
      <c r="C111" s="16" t="s">
        <v>127</v>
      </c>
      <c r="D111" s="14">
        <v>138.86517849210603</v>
      </c>
      <c r="E111" s="1"/>
      <c r="F111" s="19">
        <f t="shared" si="7"/>
        <v>111.09214279368483</v>
      </c>
      <c r="G111" s="1"/>
      <c r="H111" s="3">
        <f t="shared" si="8"/>
        <v>0</v>
      </c>
      <c r="I111" s="2"/>
      <c r="J111" s="19">
        <f t="shared" si="9"/>
        <v>27.773035698421207</v>
      </c>
      <c r="K111" s="4">
        <f t="shared" si="6"/>
        <v>0</v>
      </c>
      <c r="L111" s="2"/>
      <c r="M111" s="19">
        <f t="shared" si="10"/>
        <v>1.3886517849210602</v>
      </c>
      <c r="N111" s="4">
        <f t="shared" si="11"/>
        <v>0</v>
      </c>
    </row>
    <row r="112" spans="2:14" s="10" customFormat="1" x14ac:dyDescent="0.3">
      <c r="B112" s="13" t="s">
        <v>245</v>
      </c>
      <c r="C112" s="16" t="s">
        <v>128</v>
      </c>
      <c r="D112" s="14">
        <v>233.61804709383858</v>
      </c>
      <c r="E112" s="1"/>
      <c r="F112" s="19">
        <f t="shared" si="7"/>
        <v>186.89443767507089</v>
      </c>
      <c r="G112" s="1"/>
      <c r="H112" s="3">
        <f t="shared" si="8"/>
        <v>0</v>
      </c>
      <c r="I112" s="2"/>
      <c r="J112" s="19">
        <f t="shared" si="9"/>
        <v>46.723609418767722</v>
      </c>
      <c r="K112" s="4">
        <f t="shared" si="6"/>
        <v>0</v>
      </c>
      <c r="L112" s="2"/>
      <c r="M112" s="19">
        <f t="shared" si="10"/>
        <v>2.3361804709383858</v>
      </c>
      <c r="N112" s="4">
        <f t="shared" si="11"/>
        <v>0</v>
      </c>
    </row>
    <row r="113" spans="2:14" s="10" customFormat="1" x14ac:dyDescent="0.3">
      <c r="B113" s="13" t="s">
        <v>245</v>
      </c>
      <c r="C113" s="16" t="s">
        <v>129</v>
      </c>
      <c r="D113" s="14">
        <v>1135.6355127591505</v>
      </c>
      <c r="E113" s="1"/>
      <c r="F113" s="19">
        <f t="shared" si="7"/>
        <v>908.50841020732048</v>
      </c>
      <c r="G113" s="1"/>
      <c r="H113" s="3">
        <f t="shared" si="8"/>
        <v>0</v>
      </c>
      <c r="I113" s="2"/>
      <c r="J113" s="19">
        <f t="shared" si="9"/>
        <v>227.12710255183012</v>
      </c>
      <c r="K113" s="4">
        <f t="shared" si="6"/>
        <v>0</v>
      </c>
      <c r="L113" s="2"/>
      <c r="M113" s="19">
        <f t="shared" si="10"/>
        <v>11.356355127591506</v>
      </c>
      <c r="N113" s="4">
        <f t="shared" si="11"/>
        <v>0</v>
      </c>
    </row>
    <row r="114" spans="2:14" s="10" customFormat="1" x14ac:dyDescent="0.3">
      <c r="B114" s="13" t="s">
        <v>245</v>
      </c>
      <c r="C114" s="16" t="s">
        <v>130</v>
      </c>
      <c r="D114" s="14">
        <v>133.82910083020295</v>
      </c>
      <c r="E114" s="1"/>
      <c r="F114" s="19">
        <f t="shared" si="7"/>
        <v>107.06328066416236</v>
      </c>
      <c r="G114" s="1"/>
      <c r="H114" s="3">
        <f t="shared" si="8"/>
        <v>0</v>
      </c>
      <c r="I114" s="2"/>
      <c r="J114" s="19">
        <f t="shared" si="9"/>
        <v>26.765820166040591</v>
      </c>
      <c r="K114" s="4">
        <f t="shared" si="6"/>
        <v>0</v>
      </c>
      <c r="L114" s="2"/>
      <c r="M114" s="19">
        <f t="shared" si="10"/>
        <v>1.3382910083020294</v>
      </c>
      <c r="N114" s="4">
        <f t="shared" si="11"/>
        <v>0</v>
      </c>
    </row>
    <row r="115" spans="2:14" s="10" customFormat="1" x14ac:dyDescent="0.3">
      <c r="B115" s="13" t="s">
        <v>245</v>
      </c>
      <c r="C115" s="16" t="s">
        <v>131</v>
      </c>
      <c r="D115" s="14">
        <v>123.47716341406877</v>
      </c>
      <c r="E115" s="1"/>
      <c r="F115" s="19">
        <f t="shared" si="7"/>
        <v>98.781730731255024</v>
      </c>
      <c r="G115" s="1"/>
      <c r="H115" s="3">
        <f t="shared" si="8"/>
        <v>0</v>
      </c>
      <c r="I115" s="2"/>
      <c r="J115" s="19">
        <f t="shared" si="9"/>
        <v>24.695432682813756</v>
      </c>
      <c r="K115" s="4">
        <f t="shared" si="6"/>
        <v>0</v>
      </c>
      <c r="L115" s="2"/>
      <c r="M115" s="19">
        <f t="shared" si="10"/>
        <v>1.2347716341406878</v>
      </c>
      <c r="N115" s="4">
        <f t="shared" si="11"/>
        <v>0</v>
      </c>
    </row>
    <row r="116" spans="2:14" s="10" customFormat="1" x14ac:dyDescent="0.3">
      <c r="B116" s="13" t="s">
        <v>245</v>
      </c>
      <c r="C116" s="16" t="s">
        <v>132</v>
      </c>
      <c r="D116" s="14">
        <v>513.40013942178894</v>
      </c>
      <c r="E116" s="1"/>
      <c r="F116" s="19">
        <f t="shared" si="7"/>
        <v>410.72011153743119</v>
      </c>
      <c r="G116" s="1"/>
      <c r="H116" s="3">
        <f t="shared" si="8"/>
        <v>0</v>
      </c>
      <c r="I116" s="2"/>
      <c r="J116" s="19">
        <f t="shared" si="9"/>
        <v>102.6800278843578</v>
      </c>
      <c r="K116" s="4">
        <f t="shared" si="6"/>
        <v>0</v>
      </c>
      <c r="L116" s="2"/>
      <c r="M116" s="19">
        <f t="shared" si="10"/>
        <v>5.134001394217889</v>
      </c>
      <c r="N116" s="4">
        <f t="shared" si="11"/>
        <v>0</v>
      </c>
    </row>
    <row r="117" spans="2:14" s="10" customFormat="1" x14ac:dyDescent="0.3">
      <c r="B117" s="13" t="s">
        <v>245</v>
      </c>
      <c r="C117" s="16" t="s">
        <v>133</v>
      </c>
      <c r="D117" s="14">
        <v>57.635111019557783</v>
      </c>
      <c r="E117" s="1"/>
      <c r="F117" s="19">
        <f t="shared" si="7"/>
        <v>46.108088815646227</v>
      </c>
      <c r="G117" s="1"/>
      <c r="H117" s="3">
        <f t="shared" si="8"/>
        <v>0</v>
      </c>
      <c r="I117" s="2"/>
      <c r="J117" s="19">
        <f t="shared" si="9"/>
        <v>11.527022203911557</v>
      </c>
      <c r="K117" s="4">
        <f t="shared" si="6"/>
        <v>0</v>
      </c>
      <c r="L117" s="2"/>
      <c r="M117" s="19">
        <f t="shared" si="10"/>
        <v>0.57635111019557783</v>
      </c>
      <c r="N117" s="4">
        <f t="shared" si="11"/>
        <v>0</v>
      </c>
    </row>
    <row r="118" spans="2:14" s="10" customFormat="1" x14ac:dyDescent="0.3">
      <c r="B118" s="13" t="s">
        <v>245</v>
      </c>
      <c r="C118" s="16" t="s">
        <v>134</v>
      </c>
      <c r="D118" s="14">
        <v>367.16736583171354</v>
      </c>
      <c r="E118" s="1"/>
      <c r="F118" s="19">
        <f t="shared" si="7"/>
        <v>293.73389266537083</v>
      </c>
      <c r="G118" s="1"/>
      <c r="H118" s="3">
        <f t="shared" si="8"/>
        <v>0</v>
      </c>
      <c r="I118" s="2"/>
      <c r="J118" s="19">
        <f t="shared" si="9"/>
        <v>73.433473166342708</v>
      </c>
      <c r="K118" s="4">
        <f t="shared" si="6"/>
        <v>0</v>
      </c>
      <c r="L118" s="2"/>
      <c r="M118" s="19">
        <f t="shared" si="10"/>
        <v>3.6716736583171357</v>
      </c>
      <c r="N118" s="4">
        <f t="shared" si="11"/>
        <v>0</v>
      </c>
    </row>
    <row r="119" spans="2:14" s="10" customFormat="1" x14ac:dyDescent="0.3">
      <c r="B119" s="13" t="s">
        <v>245</v>
      </c>
      <c r="C119" s="16" t="s">
        <v>135</v>
      </c>
      <c r="D119" s="14">
        <v>97.923732314782626</v>
      </c>
      <c r="E119" s="1"/>
      <c r="F119" s="19">
        <f t="shared" si="7"/>
        <v>78.338985851826109</v>
      </c>
      <c r="G119" s="1"/>
      <c r="H119" s="3">
        <f t="shared" si="8"/>
        <v>0</v>
      </c>
      <c r="I119" s="2"/>
      <c r="J119" s="19">
        <f t="shared" si="9"/>
        <v>19.584746462956527</v>
      </c>
      <c r="K119" s="4">
        <f t="shared" si="6"/>
        <v>0</v>
      </c>
      <c r="L119" s="2"/>
      <c r="M119" s="19">
        <f t="shared" si="10"/>
        <v>0.9792373231478263</v>
      </c>
      <c r="N119" s="4">
        <f t="shared" si="11"/>
        <v>0</v>
      </c>
    </row>
    <row r="120" spans="2:14" s="10" customFormat="1" x14ac:dyDescent="0.3">
      <c r="B120" s="13" t="s">
        <v>245</v>
      </c>
      <c r="C120" s="16" t="s">
        <v>136</v>
      </c>
      <c r="D120" s="14">
        <v>148.19124823637105</v>
      </c>
      <c r="E120" s="1"/>
      <c r="F120" s="19">
        <f t="shared" si="7"/>
        <v>118.55299858909684</v>
      </c>
      <c r="G120" s="1"/>
      <c r="H120" s="3">
        <f t="shared" si="8"/>
        <v>0</v>
      </c>
      <c r="I120" s="2"/>
      <c r="J120" s="19">
        <f t="shared" si="9"/>
        <v>29.638249647274211</v>
      </c>
      <c r="K120" s="4">
        <f t="shared" si="6"/>
        <v>0</v>
      </c>
      <c r="L120" s="2"/>
      <c r="M120" s="19">
        <f t="shared" si="10"/>
        <v>1.4819124823637106</v>
      </c>
      <c r="N120" s="4">
        <f t="shared" si="11"/>
        <v>0</v>
      </c>
    </row>
    <row r="121" spans="2:14" s="10" customFormat="1" x14ac:dyDescent="0.3">
      <c r="B121" s="13" t="s">
        <v>245</v>
      </c>
      <c r="C121" s="16" t="s">
        <v>137</v>
      </c>
      <c r="D121" s="14">
        <v>177.38184653592054</v>
      </c>
      <c r="E121" s="1"/>
      <c r="F121" s="19">
        <f t="shared" si="7"/>
        <v>141.90547722873643</v>
      </c>
      <c r="G121" s="1"/>
      <c r="H121" s="3">
        <f t="shared" si="8"/>
        <v>0</v>
      </c>
      <c r="I121" s="2"/>
      <c r="J121" s="19">
        <f t="shared" si="9"/>
        <v>35.476369307184108</v>
      </c>
      <c r="K121" s="4">
        <f t="shared" si="6"/>
        <v>0</v>
      </c>
      <c r="L121" s="2"/>
      <c r="M121" s="19">
        <f t="shared" si="10"/>
        <v>1.7738184653592055</v>
      </c>
      <c r="N121" s="4">
        <f t="shared" si="11"/>
        <v>0</v>
      </c>
    </row>
    <row r="122" spans="2:14" s="10" customFormat="1" x14ac:dyDescent="0.3">
      <c r="B122" s="13" t="s">
        <v>245</v>
      </c>
      <c r="C122" s="16" t="s">
        <v>138</v>
      </c>
      <c r="D122" s="14">
        <v>125.71542015269237</v>
      </c>
      <c r="E122" s="1"/>
      <c r="F122" s="19">
        <f t="shared" si="7"/>
        <v>100.5723361221539</v>
      </c>
      <c r="G122" s="1"/>
      <c r="H122" s="3">
        <f t="shared" si="8"/>
        <v>0</v>
      </c>
      <c r="I122" s="2"/>
      <c r="J122" s="19">
        <f t="shared" si="9"/>
        <v>25.143084030538475</v>
      </c>
      <c r="K122" s="4">
        <f t="shared" si="6"/>
        <v>0</v>
      </c>
      <c r="L122" s="2"/>
      <c r="M122" s="19">
        <f t="shared" si="10"/>
        <v>1.2571542015269237</v>
      </c>
      <c r="N122" s="4">
        <f t="shared" si="11"/>
        <v>0</v>
      </c>
    </row>
    <row r="123" spans="2:14" s="10" customFormat="1" x14ac:dyDescent="0.3">
      <c r="B123" s="13" t="s">
        <v>245</v>
      </c>
      <c r="C123" s="16" t="s">
        <v>139</v>
      </c>
      <c r="D123" s="14">
        <v>127.20759131177476</v>
      </c>
      <c r="E123" s="1"/>
      <c r="F123" s="19">
        <f t="shared" si="7"/>
        <v>101.76607304941982</v>
      </c>
      <c r="G123" s="1"/>
      <c r="H123" s="3">
        <f t="shared" si="8"/>
        <v>0</v>
      </c>
      <c r="I123" s="2"/>
      <c r="J123" s="19">
        <f t="shared" si="9"/>
        <v>25.441518262354954</v>
      </c>
      <c r="K123" s="4">
        <f t="shared" si="6"/>
        <v>0</v>
      </c>
      <c r="L123" s="2"/>
      <c r="M123" s="19">
        <f t="shared" si="10"/>
        <v>1.2720759131177477</v>
      </c>
      <c r="N123" s="4">
        <f t="shared" si="11"/>
        <v>0</v>
      </c>
    </row>
    <row r="124" spans="2:14" s="10" customFormat="1" x14ac:dyDescent="0.3">
      <c r="B124" s="13" t="s">
        <v>245</v>
      </c>
      <c r="C124" s="16" t="s">
        <v>140</v>
      </c>
      <c r="D124" s="14">
        <v>314.94137526382951</v>
      </c>
      <c r="E124" s="1"/>
      <c r="F124" s="19">
        <f t="shared" si="7"/>
        <v>251.95310021106363</v>
      </c>
      <c r="G124" s="1"/>
      <c r="H124" s="3">
        <f t="shared" si="8"/>
        <v>0</v>
      </c>
      <c r="I124" s="2"/>
      <c r="J124" s="19">
        <f t="shared" si="9"/>
        <v>62.988275052765907</v>
      </c>
      <c r="K124" s="4">
        <f t="shared" si="6"/>
        <v>0</v>
      </c>
      <c r="L124" s="2"/>
      <c r="M124" s="19">
        <f t="shared" si="10"/>
        <v>3.1494137526382953</v>
      </c>
      <c r="N124" s="4">
        <f t="shared" si="11"/>
        <v>0</v>
      </c>
    </row>
    <row r="125" spans="2:14" s="10" customFormat="1" x14ac:dyDescent="0.3">
      <c r="B125" s="13" t="s">
        <v>245</v>
      </c>
      <c r="C125" s="16" t="s">
        <v>141</v>
      </c>
      <c r="D125" s="14">
        <v>235.20347895036363</v>
      </c>
      <c r="E125" s="1"/>
      <c r="F125" s="19">
        <f t="shared" si="7"/>
        <v>188.16278316029093</v>
      </c>
      <c r="G125" s="1"/>
      <c r="H125" s="3">
        <f t="shared" si="8"/>
        <v>0</v>
      </c>
      <c r="I125" s="2"/>
      <c r="J125" s="19">
        <f t="shared" si="9"/>
        <v>47.040695790072732</v>
      </c>
      <c r="K125" s="4">
        <f t="shared" si="6"/>
        <v>0</v>
      </c>
      <c r="L125" s="2"/>
      <c r="M125" s="19">
        <f t="shared" si="10"/>
        <v>2.3520347895036364</v>
      </c>
      <c r="N125" s="4">
        <f t="shared" si="11"/>
        <v>0</v>
      </c>
    </row>
    <row r="126" spans="2:14" s="10" customFormat="1" x14ac:dyDescent="0.3">
      <c r="B126" s="13" t="s">
        <v>245</v>
      </c>
      <c r="C126" s="16" t="s">
        <v>142</v>
      </c>
      <c r="D126" s="14">
        <v>150.70928706732261</v>
      </c>
      <c r="E126" s="1"/>
      <c r="F126" s="19">
        <f t="shared" si="7"/>
        <v>120.56742965385808</v>
      </c>
      <c r="G126" s="1"/>
      <c r="H126" s="3">
        <f t="shared" si="8"/>
        <v>0</v>
      </c>
      <c r="I126" s="2"/>
      <c r="J126" s="19">
        <f t="shared" si="9"/>
        <v>30.141857413464521</v>
      </c>
      <c r="K126" s="4">
        <f t="shared" si="6"/>
        <v>0</v>
      </c>
      <c r="L126" s="2"/>
      <c r="M126" s="19">
        <f t="shared" si="10"/>
        <v>1.5070928706732261</v>
      </c>
      <c r="N126" s="4">
        <f t="shared" si="11"/>
        <v>0</v>
      </c>
    </row>
    <row r="127" spans="2:14" s="10" customFormat="1" x14ac:dyDescent="0.3">
      <c r="B127" s="13" t="s">
        <v>245</v>
      </c>
      <c r="C127" s="16" t="s">
        <v>143</v>
      </c>
      <c r="D127" s="14">
        <v>193.79572928582698</v>
      </c>
      <c r="E127" s="1"/>
      <c r="F127" s="19">
        <f t="shared" si="7"/>
        <v>155.0365834286616</v>
      </c>
      <c r="G127" s="1"/>
      <c r="H127" s="3">
        <f t="shared" si="8"/>
        <v>0</v>
      </c>
      <c r="I127" s="2"/>
      <c r="J127" s="19">
        <f t="shared" si="9"/>
        <v>38.7591458571654</v>
      </c>
      <c r="K127" s="4">
        <f t="shared" si="6"/>
        <v>0</v>
      </c>
      <c r="L127" s="2"/>
      <c r="M127" s="19">
        <f t="shared" si="10"/>
        <v>1.9379572928582698</v>
      </c>
      <c r="N127" s="4">
        <f t="shared" si="11"/>
        <v>0</v>
      </c>
    </row>
    <row r="128" spans="2:14" s="10" customFormat="1" x14ac:dyDescent="0.3">
      <c r="B128" s="13" t="s">
        <v>245</v>
      </c>
      <c r="C128" s="16" t="s">
        <v>144</v>
      </c>
      <c r="D128" s="14">
        <v>65.189227512412444</v>
      </c>
      <c r="E128" s="1"/>
      <c r="F128" s="19">
        <f t="shared" si="7"/>
        <v>52.151382009929961</v>
      </c>
      <c r="G128" s="1"/>
      <c r="H128" s="3">
        <f t="shared" si="8"/>
        <v>0</v>
      </c>
      <c r="I128" s="2"/>
      <c r="J128" s="19">
        <f t="shared" si="9"/>
        <v>13.03784550248249</v>
      </c>
      <c r="K128" s="4">
        <f t="shared" si="6"/>
        <v>0</v>
      </c>
      <c r="L128" s="2"/>
      <c r="M128" s="19">
        <f t="shared" si="10"/>
        <v>0.6518922751241244</v>
      </c>
      <c r="N128" s="4">
        <f t="shared" si="11"/>
        <v>0</v>
      </c>
    </row>
    <row r="129" spans="2:14" s="10" customFormat="1" x14ac:dyDescent="0.3">
      <c r="B129" s="13" t="s">
        <v>245</v>
      </c>
      <c r="C129" s="16" t="s">
        <v>145</v>
      </c>
      <c r="D129" s="14">
        <v>748.67602282066173</v>
      </c>
      <c r="E129" s="1"/>
      <c r="F129" s="19">
        <f t="shared" si="7"/>
        <v>598.94081825652938</v>
      </c>
      <c r="G129" s="1"/>
      <c r="H129" s="3">
        <f t="shared" si="8"/>
        <v>0</v>
      </c>
      <c r="I129" s="2"/>
      <c r="J129" s="19">
        <f t="shared" si="9"/>
        <v>149.73520456413235</v>
      </c>
      <c r="K129" s="4">
        <f t="shared" si="6"/>
        <v>0</v>
      </c>
      <c r="L129" s="2"/>
      <c r="M129" s="19">
        <f t="shared" si="10"/>
        <v>7.4867602282066175</v>
      </c>
      <c r="N129" s="4">
        <f t="shared" si="11"/>
        <v>0</v>
      </c>
    </row>
    <row r="130" spans="2:14" s="10" customFormat="1" x14ac:dyDescent="0.3">
      <c r="B130" s="13" t="s">
        <v>245</v>
      </c>
      <c r="C130" s="16" t="s">
        <v>146</v>
      </c>
      <c r="D130" s="14">
        <v>129.91215153761163</v>
      </c>
      <c r="E130" s="1"/>
      <c r="F130" s="19">
        <f t="shared" si="7"/>
        <v>103.92972123008931</v>
      </c>
      <c r="G130" s="1"/>
      <c r="H130" s="3">
        <f t="shared" si="8"/>
        <v>0</v>
      </c>
      <c r="I130" s="2"/>
      <c r="J130" s="19">
        <f t="shared" si="9"/>
        <v>25.982430307522328</v>
      </c>
      <c r="K130" s="4">
        <f t="shared" si="6"/>
        <v>0</v>
      </c>
      <c r="L130" s="2"/>
      <c r="M130" s="19">
        <f t="shared" si="10"/>
        <v>1.2991215153761164</v>
      </c>
      <c r="N130" s="4">
        <f t="shared" si="11"/>
        <v>0</v>
      </c>
    </row>
    <row r="131" spans="2:14" s="10" customFormat="1" x14ac:dyDescent="0.3">
      <c r="B131" s="13" t="s">
        <v>245</v>
      </c>
      <c r="C131" s="16" t="s">
        <v>147</v>
      </c>
      <c r="D131" s="14">
        <v>674.83440669501636</v>
      </c>
      <c r="E131" s="1"/>
      <c r="F131" s="19">
        <f t="shared" si="7"/>
        <v>539.86752535601306</v>
      </c>
      <c r="G131" s="1"/>
      <c r="H131" s="3">
        <f t="shared" si="8"/>
        <v>0</v>
      </c>
      <c r="I131" s="2"/>
      <c r="J131" s="19">
        <f t="shared" si="9"/>
        <v>134.96688133900327</v>
      </c>
      <c r="K131" s="4">
        <f t="shared" si="6"/>
        <v>0</v>
      </c>
      <c r="L131" s="2"/>
      <c r="M131" s="19">
        <f t="shared" si="10"/>
        <v>6.748344066950164</v>
      </c>
      <c r="N131" s="4">
        <f t="shared" si="11"/>
        <v>0</v>
      </c>
    </row>
    <row r="132" spans="2:14" s="10" customFormat="1" x14ac:dyDescent="0.3">
      <c r="B132" s="13" t="s">
        <v>245</v>
      </c>
      <c r="C132" s="16" t="s">
        <v>148</v>
      </c>
      <c r="D132" s="14">
        <v>322.02918826947092</v>
      </c>
      <c r="E132" s="1"/>
      <c r="F132" s="19">
        <f t="shared" si="7"/>
        <v>257.62335061557673</v>
      </c>
      <c r="G132" s="1"/>
      <c r="H132" s="3">
        <f t="shared" si="8"/>
        <v>0</v>
      </c>
      <c r="I132" s="2"/>
      <c r="J132" s="19">
        <f t="shared" si="9"/>
        <v>64.405837653894181</v>
      </c>
      <c r="K132" s="4">
        <f t="shared" si="6"/>
        <v>0</v>
      </c>
      <c r="L132" s="2"/>
      <c r="M132" s="19">
        <f t="shared" si="10"/>
        <v>3.2202918826947093</v>
      </c>
      <c r="N132" s="4">
        <f t="shared" si="11"/>
        <v>0</v>
      </c>
    </row>
    <row r="133" spans="2:14" s="10" customFormat="1" x14ac:dyDescent="0.3">
      <c r="B133" s="13" t="s">
        <v>245</v>
      </c>
      <c r="C133" s="16" t="s">
        <v>149</v>
      </c>
      <c r="D133" s="14">
        <v>579.99601463104011</v>
      </c>
      <c r="E133" s="1"/>
      <c r="F133" s="19">
        <f t="shared" si="7"/>
        <v>463.99681170483211</v>
      </c>
      <c r="G133" s="1"/>
      <c r="H133" s="3">
        <f t="shared" si="8"/>
        <v>0</v>
      </c>
      <c r="I133" s="2"/>
      <c r="J133" s="19">
        <f t="shared" si="9"/>
        <v>115.99920292620803</v>
      </c>
      <c r="K133" s="4">
        <f t="shared" si="6"/>
        <v>0</v>
      </c>
      <c r="L133" s="2"/>
      <c r="M133" s="19">
        <f t="shared" si="10"/>
        <v>5.7999601463104016</v>
      </c>
      <c r="N133" s="4">
        <f t="shared" si="11"/>
        <v>0</v>
      </c>
    </row>
    <row r="134" spans="2:14" s="10" customFormat="1" x14ac:dyDescent="0.3">
      <c r="B134" s="13" t="s">
        <v>245</v>
      </c>
      <c r="C134" s="16" t="s">
        <v>150</v>
      </c>
      <c r="D134" s="14">
        <v>58.101414506771029</v>
      </c>
      <c r="E134" s="1"/>
      <c r="F134" s="19">
        <f t="shared" si="7"/>
        <v>46.481131605416827</v>
      </c>
      <c r="G134" s="1"/>
      <c r="H134" s="3">
        <f t="shared" si="8"/>
        <v>0</v>
      </c>
      <c r="I134" s="2"/>
      <c r="J134" s="19">
        <f t="shared" si="9"/>
        <v>11.620282901354207</v>
      </c>
      <c r="K134" s="4">
        <f t="shared" si="6"/>
        <v>0</v>
      </c>
      <c r="L134" s="2"/>
      <c r="M134" s="19">
        <f t="shared" si="10"/>
        <v>0.58101414506771032</v>
      </c>
      <c r="N134" s="4">
        <f t="shared" si="11"/>
        <v>0</v>
      </c>
    </row>
    <row r="135" spans="2:14" s="10" customFormat="1" x14ac:dyDescent="0.3">
      <c r="B135" s="13" t="s">
        <v>245</v>
      </c>
      <c r="C135" s="16" t="s">
        <v>151</v>
      </c>
      <c r="D135" s="14">
        <v>187.5472625571694</v>
      </c>
      <c r="E135" s="1"/>
      <c r="F135" s="19">
        <f t="shared" si="7"/>
        <v>150.03781004573554</v>
      </c>
      <c r="G135" s="1"/>
      <c r="H135" s="3">
        <f t="shared" si="8"/>
        <v>0</v>
      </c>
      <c r="I135" s="2"/>
      <c r="J135" s="19">
        <f t="shared" si="9"/>
        <v>37.509452511433885</v>
      </c>
      <c r="K135" s="4">
        <f t="shared" si="6"/>
        <v>0</v>
      </c>
      <c r="L135" s="2"/>
      <c r="M135" s="19">
        <f t="shared" si="10"/>
        <v>1.875472625571694</v>
      </c>
      <c r="N135" s="4">
        <f t="shared" si="11"/>
        <v>0</v>
      </c>
    </row>
    <row r="136" spans="2:14" s="10" customFormat="1" x14ac:dyDescent="0.3">
      <c r="B136" s="13" t="s">
        <v>245</v>
      </c>
      <c r="C136" s="16" t="s">
        <v>152</v>
      </c>
      <c r="D136" s="14">
        <v>705.98347964086145</v>
      </c>
      <c r="E136" s="1"/>
      <c r="F136" s="19">
        <f t="shared" si="7"/>
        <v>564.78678371268916</v>
      </c>
      <c r="G136" s="1"/>
      <c r="H136" s="3">
        <f t="shared" si="8"/>
        <v>0</v>
      </c>
      <c r="I136" s="2"/>
      <c r="J136" s="19">
        <f t="shared" si="9"/>
        <v>141.19669592817229</v>
      </c>
      <c r="K136" s="4">
        <f t="shared" si="6"/>
        <v>0</v>
      </c>
      <c r="L136" s="2"/>
      <c r="M136" s="19">
        <f t="shared" si="10"/>
        <v>7.059834796408615</v>
      </c>
      <c r="N136" s="4">
        <f t="shared" si="11"/>
        <v>0</v>
      </c>
    </row>
    <row r="137" spans="2:14" s="10" customFormat="1" x14ac:dyDescent="0.3">
      <c r="B137" s="13" t="s">
        <v>245</v>
      </c>
      <c r="C137" s="16" t="s">
        <v>153</v>
      </c>
      <c r="D137" s="14">
        <v>53.251858239753226</v>
      </c>
      <c r="E137" s="1"/>
      <c r="F137" s="19">
        <f t="shared" si="7"/>
        <v>42.601486591802583</v>
      </c>
      <c r="G137" s="1"/>
      <c r="H137" s="3">
        <f t="shared" si="8"/>
        <v>0</v>
      </c>
      <c r="I137" s="2"/>
      <c r="J137" s="19">
        <f t="shared" si="9"/>
        <v>10.650371647950646</v>
      </c>
      <c r="K137" s="4">
        <f t="shared" si="6"/>
        <v>0</v>
      </c>
      <c r="L137" s="2"/>
      <c r="M137" s="19">
        <f t="shared" si="10"/>
        <v>0.53251858239753225</v>
      </c>
      <c r="N137" s="4">
        <f t="shared" si="11"/>
        <v>0</v>
      </c>
    </row>
    <row r="138" spans="2:14" s="10" customFormat="1" x14ac:dyDescent="0.3">
      <c r="B138" s="13" t="s">
        <v>245</v>
      </c>
      <c r="C138" s="16" t="s">
        <v>154</v>
      </c>
      <c r="D138" s="14">
        <v>67.240962856150745</v>
      </c>
      <c r="E138" s="1"/>
      <c r="F138" s="19">
        <f t="shared" si="7"/>
        <v>53.7927702849206</v>
      </c>
      <c r="G138" s="1"/>
      <c r="H138" s="3">
        <f t="shared" si="8"/>
        <v>0</v>
      </c>
      <c r="I138" s="2"/>
      <c r="J138" s="19">
        <f t="shared" si="9"/>
        <v>13.44819257123015</v>
      </c>
      <c r="K138" s="4">
        <f t="shared" si="6"/>
        <v>0</v>
      </c>
      <c r="L138" s="2"/>
      <c r="M138" s="19">
        <f t="shared" si="10"/>
        <v>0.67240962856150743</v>
      </c>
      <c r="N138" s="4">
        <f t="shared" si="11"/>
        <v>0</v>
      </c>
    </row>
    <row r="139" spans="2:14" s="10" customFormat="1" x14ac:dyDescent="0.3">
      <c r="B139" s="13" t="s">
        <v>245</v>
      </c>
      <c r="C139" s="16" t="s">
        <v>155</v>
      </c>
      <c r="D139" s="14">
        <v>499.22451341050612</v>
      </c>
      <c r="E139" s="1"/>
      <c r="F139" s="19">
        <f t="shared" si="7"/>
        <v>399.37961072840494</v>
      </c>
      <c r="G139" s="1"/>
      <c r="H139" s="3">
        <f t="shared" si="8"/>
        <v>0</v>
      </c>
      <c r="I139" s="2"/>
      <c r="J139" s="19">
        <f t="shared" si="9"/>
        <v>99.844902682101235</v>
      </c>
      <c r="K139" s="4">
        <f t="shared" si="6"/>
        <v>0</v>
      </c>
      <c r="L139" s="2"/>
      <c r="M139" s="19">
        <f t="shared" si="10"/>
        <v>4.9922451341050609</v>
      </c>
      <c r="N139" s="4">
        <f t="shared" si="11"/>
        <v>0</v>
      </c>
    </row>
    <row r="140" spans="2:14" s="10" customFormat="1" x14ac:dyDescent="0.3">
      <c r="B140" s="13" t="s">
        <v>245</v>
      </c>
      <c r="C140" s="16" t="s">
        <v>156</v>
      </c>
      <c r="D140" s="14">
        <v>109.11501600790064</v>
      </c>
      <c r="E140" s="1"/>
      <c r="F140" s="19">
        <f t="shared" si="7"/>
        <v>87.292012806320514</v>
      </c>
      <c r="G140" s="1"/>
      <c r="H140" s="3">
        <f t="shared" si="8"/>
        <v>0</v>
      </c>
      <c r="I140" s="2"/>
      <c r="J140" s="19">
        <f t="shared" si="9"/>
        <v>21.823003201580129</v>
      </c>
      <c r="K140" s="4">
        <f t="shared" si="6"/>
        <v>0</v>
      </c>
      <c r="L140" s="2"/>
      <c r="M140" s="19">
        <f t="shared" si="10"/>
        <v>1.0911501600790063</v>
      </c>
      <c r="N140" s="4">
        <f t="shared" si="11"/>
        <v>0</v>
      </c>
    </row>
    <row r="141" spans="2:14" s="10" customFormat="1" x14ac:dyDescent="0.3">
      <c r="B141" s="13" t="s">
        <v>245</v>
      </c>
      <c r="C141" s="16" t="s">
        <v>157</v>
      </c>
      <c r="D141" s="14">
        <v>1188.607588906576</v>
      </c>
      <c r="E141" s="1"/>
      <c r="F141" s="19">
        <f t="shared" si="7"/>
        <v>950.88607112526086</v>
      </c>
      <c r="G141" s="1"/>
      <c r="H141" s="3">
        <f t="shared" si="8"/>
        <v>0</v>
      </c>
      <c r="I141" s="2"/>
      <c r="J141" s="19">
        <f t="shared" si="9"/>
        <v>237.72151778131521</v>
      </c>
      <c r="K141" s="4">
        <f t="shared" si="6"/>
        <v>0</v>
      </c>
      <c r="L141" s="2"/>
      <c r="M141" s="19">
        <f t="shared" si="10"/>
        <v>11.88607588906576</v>
      </c>
      <c r="N141" s="4">
        <f t="shared" si="11"/>
        <v>0</v>
      </c>
    </row>
    <row r="142" spans="2:14" s="10" customFormat="1" x14ac:dyDescent="0.3">
      <c r="B142" s="13" t="s">
        <v>245</v>
      </c>
      <c r="C142" s="16" t="s">
        <v>158</v>
      </c>
      <c r="D142" s="14">
        <v>284.25860580519759</v>
      </c>
      <c r="E142" s="1"/>
      <c r="F142" s="19">
        <f t="shared" si="7"/>
        <v>227.40688464415808</v>
      </c>
      <c r="G142" s="1"/>
      <c r="H142" s="3">
        <f t="shared" si="8"/>
        <v>0</v>
      </c>
      <c r="I142" s="2"/>
      <c r="J142" s="19">
        <f t="shared" si="9"/>
        <v>56.851721161039521</v>
      </c>
      <c r="K142" s="4">
        <f t="shared" si="6"/>
        <v>0</v>
      </c>
      <c r="L142" s="2"/>
      <c r="M142" s="19">
        <f t="shared" si="10"/>
        <v>2.842586058051976</v>
      </c>
      <c r="N142" s="4">
        <f t="shared" si="11"/>
        <v>0</v>
      </c>
    </row>
    <row r="143" spans="2:14" s="10" customFormat="1" x14ac:dyDescent="0.3">
      <c r="B143" s="13" t="s">
        <v>245</v>
      </c>
      <c r="C143" s="16" t="s">
        <v>159</v>
      </c>
      <c r="D143" s="14">
        <v>359.33346724653092</v>
      </c>
      <c r="E143" s="1"/>
      <c r="F143" s="19">
        <f t="shared" si="7"/>
        <v>287.46677379722473</v>
      </c>
      <c r="G143" s="1"/>
      <c r="H143" s="3">
        <f t="shared" si="8"/>
        <v>0</v>
      </c>
      <c r="I143" s="2"/>
      <c r="J143" s="19">
        <f t="shared" si="9"/>
        <v>71.866693449306183</v>
      </c>
      <c r="K143" s="4">
        <f t="shared" si="6"/>
        <v>0</v>
      </c>
      <c r="L143" s="2"/>
      <c r="M143" s="19">
        <f t="shared" si="10"/>
        <v>3.5933346724653092</v>
      </c>
      <c r="N143" s="4">
        <f t="shared" si="11"/>
        <v>0</v>
      </c>
    </row>
    <row r="144" spans="2:14" s="10" customFormat="1" x14ac:dyDescent="0.3">
      <c r="B144" s="13" t="s">
        <v>245</v>
      </c>
      <c r="C144" s="16" t="s">
        <v>160</v>
      </c>
      <c r="D144" s="14">
        <v>497.07951736932517</v>
      </c>
      <c r="E144" s="1"/>
      <c r="F144" s="19">
        <f t="shared" si="7"/>
        <v>397.66361389546017</v>
      </c>
      <c r="G144" s="1"/>
      <c r="H144" s="3">
        <f t="shared" si="8"/>
        <v>0</v>
      </c>
      <c r="I144" s="2"/>
      <c r="J144" s="19">
        <f t="shared" si="9"/>
        <v>99.415903473865043</v>
      </c>
      <c r="K144" s="4">
        <f t="shared" si="6"/>
        <v>0</v>
      </c>
      <c r="L144" s="2"/>
      <c r="M144" s="19">
        <f t="shared" si="10"/>
        <v>4.9707951736932516</v>
      </c>
      <c r="N144" s="4">
        <f t="shared" si="11"/>
        <v>0</v>
      </c>
    </row>
    <row r="145" spans="2:14" s="10" customFormat="1" x14ac:dyDescent="0.3">
      <c r="B145" s="13" t="s">
        <v>245</v>
      </c>
      <c r="C145" s="16" t="s">
        <v>161</v>
      </c>
      <c r="D145" s="14">
        <v>49.61469103948987</v>
      </c>
      <c r="E145" s="1"/>
      <c r="F145" s="19">
        <f t="shared" si="7"/>
        <v>39.691752831591899</v>
      </c>
      <c r="G145" s="1"/>
      <c r="H145" s="3">
        <f t="shared" si="8"/>
        <v>0</v>
      </c>
      <c r="I145" s="2"/>
      <c r="J145" s="19">
        <f t="shared" si="9"/>
        <v>9.9229382078979746</v>
      </c>
      <c r="K145" s="4">
        <f t="shared" si="6"/>
        <v>0</v>
      </c>
      <c r="L145" s="2"/>
      <c r="M145" s="19">
        <f t="shared" si="10"/>
        <v>0.49614691039489872</v>
      </c>
      <c r="N145" s="4">
        <f t="shared" si="11"/>
        <v>0</v>
      </c>
    </row>
    <row r="146" spans="2:14" s="10" customFormat="1" x14ac:dyDescent="0.3">
      <c r="B146" s="13" t="s">
        <v>245</v>
      </c>
      <c r="C146" s="16" t="s">
        <v>162</v>
      </c>
      <c r="D146" s="14">
        <v>178.87401769500295</v>
      </c>
      <c r="E146" s="1"/>
      <c r="F146" s="19">
        <f t="shared" si="7"/>
        <v>143.09921415600238</v>
      </c>
      <c r="G146" s="1"/>
      <c r="H146" s="3">
        <f t="shared" si="8"/>
        <v>0</v>
      </c>
      <c r="I146" s="2"/>
      <c r="J146" s="19">
        <f t="shared" si="9"/>
        <v>35.774803539000594</v>
      </c>
      <c r="K146" s="4">
        <f t="shared" si="6"/>
        <v>0</v>
      </c>
      <c r="L146" s="2"/>
      <c r="M146" s="19">
        <f t="shared" si="10"/>
        <v>1.7887401769500295</v>
      </c>
      <c r="N146" s="4">
        <f t="shared" si="11"/>
        <v>0</v>
      </c>
    </row>
    <row r="147" spans="2:14" s="10" customFormat="1" x14ac:dyDescent="0.3">
      <c r="B147" s="13" t="s">
        <v>245</v>
      </c>
      <c r="C147" s="16" t="s">
        <v>163</v>
      </c>
      <c r="D147" s="14">
        <v>3780.7886743250365</v>
      </c>
      <c r="E147" s="1"/>
      <c r="F147" s="19">
        <f t="shared" si="7"/>
        <v>3024.6309394600294</v>
      </c>
      <c r="G147" s="1"/>
      <c r="H147" s="3">
        <f t="shared" si="8"/>
        <v>0</v>
      </c>
      <c r="I147" s="2"/>
      <c r="J147" s="19">
        <f t="shared" si="9"/>
        <v>756.15773486500734</v>
      </c>
      <c r="K147" s="4">
        <f t="shared" si="6"/>
        <v>0</v>
      </c>
      <c r="L147" s="2"/>
      <c r="M147" s="19">
        <f t="shared" si="10"/>
        <v>37.807886743250364</v>
      </c>
      <c r="N147" s="4">
        <f t="shared" si="11"/>
        <v>0</v>
      </c>
    </row>
    <row r="148" spans="2:14" s="10" customFormat="1" x14ac:dyDescent="0.3">
      <c r="B148" s="13" t="s">
        <v>245</v>
      </c>
      <c r="C148" s="16" t="s">
        <v>164</v>
      </c>
      <c r="D148" s="14">
        <v>70.971390753856738</v>
      </c>
      <c r="E148" s="1"/>
      <c r="F148" s="19">
        <f t="shared" si="7"/>
        <v>56.777112603085392</v>
      </c>
      <c r="G148" s="1"/>
      <c r="H148" s="3">
        <f t="shared" si="8"/>
        <v>0</v>
      </c>
      <c r="I148" s="2"/>
      <c r="J148" s="19">
        <f t="shared" si="9"/>
        <v>14.194278150771348</v>
      </c>
      <c r="K148" s="4">
        <f t="shared" si="6"/>
        <v>0</v>
      </c>
      <c r="L148" s="2"/>
      <c r="M148" s="19">
        <f t="shared" si="10"/>
        <v>0.70971390753856745</v>
      </c>
      <c r="N148" s="4">
        <f t="shared" si="11"/>
        <v>0</v>
      </c>
    </row>
    <row r="149" spans="2:14" s="10" customFormat="1" x14ac:dyDescent="0.3">
      <c r="B149" s="13" t="s">
        <v>245</v>
      </c>
      <c r="C149" s="16" t="s">
        <v>165</v>
      </c>
      <c r="D149" s="14">
        <v>1047.3176322809611</v>
      </c>
      <c r="E149" s="1"/>
      <c r="F149" s="19">
        <f t="shared" si="7"/>
        <v>837.85410582476891</v>
      </c>
      <c r="G149" s="1"/>
      <c r="H149" s="3">
        <f t="shared" si="8"/>
        <v>0</v>
      </c>
      <c r="I149" s="2"/>
      <c r="J149" s="19">
        <f t="shared" si="9"/>
        <v>209.46352645619223</v>
      </c>
      <c r="K149" s="4">
        <f t="shared" si="6"/>
        <v>0</v>
      </c>
      <c r="L149" s="2"/>
      <c r="M149" s="19">
        <f t="shared" si="10"/>
        <v>10.473176322809611</v>
      </c>
      <c r="N149" s="4">
        <f t="shared" si="11"/>
        <v>0</v>
      </c>
    </row>
    <row r="150" spans="2:14" s="10" customFormat="1" x14ac:dyDescent="0.3">
      <c r="B150" s="13" t="s">
        <v>245</v>
      </c>
      <c r="C150" s="16" t="s">
        <v>166</v>
      </c>
      <c r="D150" s="14">
        <v>64.722924025199191</v>
      </c>
      <c r="E150" s="1"/>
      <c r="F150" s="19">
        <f t="shared" si="7"/>
        <v>51.778339220159353</v>
      </c>
      <c r="G150" s="1"/>
      <c r="H150" s="3">
        <f t="shared" si="8"/>
        <v>0</v>
      </c>
      <c r="I150" s="2"/>
      <c r="J150" s="19">
        <f t="shared" si="9"/>
        <v>12.944584805039838</v>
      </c>
      <c r="K150" s="4">
        <f t="shared" ref="K150:K213" si="12">J150*I150</f>
        <v>0</v>
      </c>
      <c r="L150" s="2"/>
      <c r="M150" s="19">
        <f t="shared" si="10"/>
        <v>0.64722924025199191</v>
      </c>
      <c r="N150" s="4">
        <f t="shared" si="11"/>
        <v>0</v>
      </c>
    </row>
    <row r="151" spans="2:14" s="10" customFormat="1" x14ac:dyDescent="0.3">
      <c r="B151" s="13" t="s">
        <v>245</v>
      </c>
      <c r="C151" s="16" t="s">
        <v>167</v>
      </c>
      <c r="D151" s="14">
        <v>76.567032600415757</v>
      </c>
      <c r="E151" s="1"/>
      <c r="F151" s="19">
        <f t="shared" ref="F151:F214" si="13">D151*80%</f>
        <v>61.253626080332609</v>
      </c>
      <c r="G151" s="1"/>
      <c r="H151" s="3">
        <f t="shared" ref="H151:H214" si="14">F151*E151</f>
        <v>0</v>
      </c>
      <c r="I151" s="2"/>
      <c r="J151" s="19">
        <f t="shared" ref="J151:J214" si="15">D151*20%</f>
        <v>15.313406520083152</v>
      </c>
      <c r="K151" s="4">
        <f t="shared" si="12"/>
        <v>0</v>
      </c>
      <c r="L151" s="2"/>
      <c r="M151" s="19">
        <f t="shared" ref="M151:M214" si="16">D151*1%</f>
        <v>0.76567032600415763</v>
      </c>
      <c r="N151" s="4">
        <f t="shared" ref="N151:N214" si="17">M151*L151</f>
        <v>0</v>
      </c>
    </row>
    <row r="152" spans="2:14" s="10" customFormat="1" x14ac:dyDescent="0.3">
      <c r="B152" s="13" t="s">
        <v>245</v>
      </c>
      <c r="C152" s="16" t="s">
        <v>168</v>
      </c>
      <c r="D152" s="14">
        <v>634.82556749211938</v>
      </c>
      <c r="E152" s="1"/>
      <c r="F152" s="19">
        <f t="shared" si="13"/>
        <v>507.8604539936955</v>
      </c>
      <c r="G152" s="1"/>
      <c r="H152" s="3">
        <f t="shared" si="14"/>
        <v>0</v>
      </c>
      <c r="I152" s="2"/>
      <c r="J152" s="19">
        <f t="shared" si="15"/>
        <v>126.96511349842388</v>
      </c>
      <c r="K152" s="4">
        <f t="shared" si="12"/>
        <v>0</v>
      </c>
      <c r="L152" s="2"/>
      <c r="M152" s="19">
        <f t="shared" si="16"/>
        <v>6.3482556749211936</v>
      </c>
      <c r="N152" s="4">
        <f t="shared" si="17"/>
        <v>0</v>
      </c>
    </row>
    <row r="153" spans="2:14" s="10" customFormat="1" x14ac:dyDescent="0.3">
      <c r="B153" s="13" t="s">
        <v>245</v>
      </c>
      <c r="C153" s="16" t="s">
        <v>169</v>
      </c>
      <c r="D153" s="14">
        <v>149.2171159082402</v>
      </c>
      <c r="E153" s="1"/>
      <c r="F153" s="19">
        <f t="shared" si="13"/>
        <v>119.37369272659217</v>
      </c>
      <c r="G153" s="1"/>
      <c r="H153" s="3">
        <f t="shared" si="14"/>
        <v>0</v>
      </c>
      <c r="I153" s="2"/>
      <c r="J153" s="19">
        <f t="shared" si="15"/>
        <v>29.843423181648042</v>
      </c>
      <c r="K153" s="4">
        <f t="shared" si="12"/>
        <v>0</v>
      </c>
      <c r="L153" s="2"/>
      <c r="M153" s="19">
        <f t="shared" si="16"/>
        <v>1.4921711590824021</v>
      </c>
      <c r="N153" s="4">
        <f t="shared" si="17"/>
        <v>0</v>
      </c>
    </row>
    <row r="154" spans="2:14" s="10" customFormat="1" x14ac:dyDescent="0.3">
      <c r="B154" s="13" t="s">
        <v>245</v>
      </c>
      <c r="C154" s="16" t="s">
        <v>170</v>
      </c>
      <c r="D154" s="14">
        <v>79.737896313465853</v>
      </c>
      <c r="E154" s="1"/>
      <c r="F154" s="19">
        <f t="shared" si="13"/>
        <v>63.790317050772686</v>
      </c>
      <c r="G154" s="1"/>
      <c r="H154" s="3">
        <f t="shared" si="14"/>
        <v>0</v>
      </c>
      <c r="I154" s="2"/>
      <c r="J154" s="19">
        <f t="shared" si="15"/>
        <v>15.947579262693171</v>
      </c>
      <c r="K154" s="4">
        <f t="shared" si="12"/>
        <v>0</v>
      </c>
      <c r="L154" s="2"/>
      <c r="M154" s="19">
        <f t="shared" si="16"/>
        <v>0.7973789631346585</v>
      </c>
      <c r="N154" s="4">
        <f t="shared" si="17"/>
        <v>0</v>
      </c>
    </row>
    <row r="155" spans="2:14" s="10" customFormat="1" x14ac:dyDescent="0.3">
      <c r="B155" s="13" t="s">
        <v>245</v>
      </c>
      <c r="C155" s="16" t="s">
        <v>171</v>
      </c>
      <c r="D155" s="14">
        <v>66.121834486838949</v>
      </c>
      <c r="E155" s="1"/>
      <c r="F155" s="19">
        <f t="shared" si="13"/>
        <v>52.897467589471162</v>
      </c>
      <c r="G155" s="1"/>
      <c r="H155" s="3">
        <f t="shared" si="14"/>
        <v>0</v>
      </c>
      <c r="I155" s="2"/>
      <c r="J155" s="19">
        <f t="shared" si="15"/>
        <v>13.224366897367791</v>
      </c>
      <c r="K155" s="4">
        <f t="shared" si="12"/>
        <v>0</v>
      </c>
      <c r="L155" s="2"/>
      <c r="M155" s="19">
        <f t="shared" si="16"/>
        <v>0.66121834486838948</v>
      </c>
      <c r="N155" s="4">
        <f t="shared" si="17"/>
        <v>0</v>
      </c>
    </row>
    <row r="156" spans="2:14" s="10" customFormat="1" x14ac:dyDescent="0.3">
      <c r="B156" s="13" t="s">
        <v>245</v>
      </c>
      <c r="C156" s="16" t="s">
        <v>172</v>
      </c>
      <c r="D156" s="14">
        <v>110.0994454073104</v>
      </c>
      <c r="E156" s="1"/>
      <c r="F156" s="19">
        <f t="shared" si="13"/>
        <v>88.07955632584833</v>
      </c>
      <c r="G156" s="1"/>
      <c r="H156" s="3">
        <f t="shared" si="14"/>
        <v>0</v>
      </c>
      <c r="I156" s="2"/>
      <c r="J156" s="19">
        <f t="shared" si="15"/>
        <v>22.019889081462082</v>
      </c>
      <c r="K156" s="4">
        <f t="shared" si="12"/>
        <v>0</v>
      </c>
      <c r="L156" s="2"/>
      <c r="M156" s="19">
        <f t="shared" si="16"/>
        <v>1.100994454073104</v>
      </c>
      <c r="N156" s="4">
        <f t="shared" si="17"/>
        <v>0</v>
      </c>
    </row>
    <row r="157" spans="2:14" s="10" customFormat="1" x14ac:dyDescent="0.3">
      <c r="B157" s="13" t="s">
        <v>245</v>
      </c>
      <c r="C157" s="16" t="s">
        <v>173</v>
      </c>
      <c r="D157" s="14">
        <v>1247.3618282954455</v>
      </c>
      <c r="E157" s="1"/>
      <c r="F157" s="19">
        <f t="shared" si="13"/>
        <v>997.88946263635648</v>
      </c>
      <c r="G157" s="1"/>
      <c r="H157" s="3">
        <f t="shared" si="14"/>
        <v>0</v>
      </c>
      <c r="I157" s="2"/>
      <c r="J157" s="19">
        <f t="shared" si="15"/>
        <v>249.47236565908912</v>
      </c>
      <c r="K157" s="4">
        <f t="shared" si="12"/>
        <v>0</v>
      </c>
      <c r="L157" s="2"/>
      <c r="M157" s="19">
        <f t="shared" si="16"/>
        <v>12.473618282954456</v>
      </c>
      <c r="N157" s="4">
        <f t="shared" si="17"/>
        <v>0</v>
      </c>
    </row>
    <row r="158" spans="2:14" s="10" customFormat="1" x14ac:dyDescent="0.3">
      <c r="B158" s="13" t="s">
        <v>245</v>
      </c>
      <c r="C158" s="16" t="s">
        <v>174</v>
      </c>
      <c r="D158" s="14">
        <v>235.01695755547834</v>
      </c>
      <c r="E158" s="1"/>
      <c r="F158" s="19">
        <f t="shared" si="13"/>
        <v>188.01356604438269</v>
      </c>
      <c r="G158" s="1"/>
      <c r="H158" s="3">
        <f t="shared" si="14"/>
        <v>0</v>
      </c>
      <c r="I158" s="2"/>
      <c r="J158" s="19">
        <f t="shared" si="15"/>
        <v>47.003391511095671</v>
      </c>
      <c r="K158" s="4">
        <f t="shared" si="12"/>
        <v>0</v>
      </c>
      <c r="L158" s="2"/>
      <c r="M158" s="19">
        <f t="shared" si="16"/>
        <v>2.3501695755547836</v>
      </c>
      <c r="N158" s="4">
        <f t="shared" si="17"/>
        <v>0</v>
      </c>
    </row>
    <row r="159" spans="2:14" s="10" customFormat="1" x14ac:dyDescent="0.3">
      <c r="B159" s="13" t="s">
        <v>245</v>
      </c>
      <c r="C159" s="16" t="s">
        <v>175</v>
      </c>
      <c r="D159" s="14">
        <v>207.31853041501122</v>
      </c>
      <c r="E159" s="1"/>
      <c r="F159" s="19">
        <f t="shared" si="13"/>
        <v>165.854824332009</v>
      </c>
      <c r="G159" s="1"/>
      <c r="H159" s="3">
        <f t="shared" si="14"/>
        <v>0</v>
      </c>
      <c r="I159" s="2"/>
      <c r="J159" s="19">
        <f t="shared" si="15"/>
        <v>41.463706083002251</v>
      </c>
      <c r="K159" s="4">
        <f t="shared" si="12"/>
        <v>0</v>
      </c>
      <c r="L159" s="2"/>
      <c r="M159" s="19">
        <f t="shared" si="16"/>
        <v>2.0731853041501123</v>
      </c>
      <c r="N159" s="4">
        <f t="shared" si="17"/>
        <v>0</v>
      </c>
    </row>
    <row r="160" spans="2:14" s="10" customFormat="1" x14ac:dyDescent="0.3">
      <c r="B160" s="13" t="s">
        <v>245</v>
      </c>
      <c r="C160" s="16" t="s">
        <v>176</v>
      </c>
      <c r="D160" s="14">
        <v>71.251172846184701</v>
      </c>
      <c r="E160" s="1"/>
      <c r="F160" s="19">
        <f t="shared" si="13"/>
        <v>57.000938276947764</v>
      </c>
      <c r="G160" s="1"/>
      <c r="H160" s="3">
        <f t="shared" si="14"/>
        <v>0</v>
      </c>
      <c r="I160" s="2"/>
      <c r="J160" s="19">
        <f t="shared" si="15"/>
        <v>14.250234569236941</v>
      </c>
      <c r="K160" s="4">
        <f t="shared" si="12"/>
        <v>0</v>
      </c>
      <c r="L160" s="2"/>
      <c r="M160" s="19">
        <f t="shared" si="16"/>
        <v>0.71251172846184707</v>
      </c>
      <c r="N160" s="4">
        <f t="shared" si="17"/>
        <v>0</v>
      </c>
    </row>
    <row r="161" spans="2:14" s="10" customFormat="1" x14ac:dyDescent="0.3">
      <c r="B161" s="13" t="s">
        <v>245</v>
      </c>
      <c r="C161" s="16" t="s">
        <v>177</v>
      </c>
      <c r="D161" s="14">
        <v>202.18919205566547</v>
      </c>
      <c r="E161" s="1"/>
      <c r="F161" s="19">
        <f t="shared" si="13"/>
        <v>161.7513536445324</v>
      </c>
      <c r="G161" s="1"/>
      <c r="H161" s="3">
        <f t="shared" si="14"/>
        <v>0</v>
      </c>
      <c r="I161" s="2"/>
      <c r="J161" s="19">
        <f t="shared" si="15"/>
        <v>40.4378384111331</v>
      </c>
      <c r="K161" s="4">
        <f t="shared" si="12"/>
        <v>0</v>
      </c>
      <c r="L161" s="2"/>
      <c r="M161" s="19">
        <f t="shared" si="16"/>
        <v>2.0218919205566546</v>
      </c>
      <c r="N161" s="4">
        <f t="shared" si="17"/>
        <v>0</v>
      </c>
    </row>
    <row r="162" spans="2:14" s="10" customFormat="1" x14ac:dyDescent="0.3">
      <c r="B162" s="13" t="s">
        <v>245</v>
      </c>
      <c r="C162" s="16" t="s">
        <v>178</v>
      </c>
      <c r="D162" s="14">
        <v>295.72967159064359</v>
      </c>
      <c r="E162" s="1"/>
      <c r="F162" s="19">
        <f t="shared" si="13"/>
        <v>236.5837372725149</v>
      </c>
      <c r="G162" s="1"/>
      <c r="H162" s="3">
        <f t="shared" si="14"/>
        <v>0</v>
      </c>
      <c r="I162" s="2"/>
      <c r="J162" s="19">
        <f t="shared" si="15"/>
        <v>59.145934318128724</v>
      </c>
      <c r="K162" s="4">
        <f t="shared" si="12"/>
        <v>0</v>
      </c>
      <c r="L162" s="2"/>
      <c r="M162" s="19">
        <f t="shared" si="16"/>
        <v>2.9572967159064358</v>
      </c>
      <c r="N162" s="4">
        <f t="shared" si="17"/>
        <v>0</v>
      </c>
    </row>
    <row r="163" spans="2:14" s="10" customFormat="1" x14ac:dyDescent="0.3">
      <c r="B163" s="13" t="s">
        <v>245</v>
      </c>
      <c r="C163" s="16" t="s">
        <v>179</v>
      </c>
      <c r="D163" s="14">
        <v>451.66155771475462</v>
      </c>
      <c r="E163" s="1"/>
      <c r="F163" s="19">
        <f t="shared" si="13"/>
        <v>361.32924617180373</v>
      </c>
      <c r="G163" s="1"/>
      <c r="H163" s="3">
        <f t="shared" si="14"/>
        <v>0</v>
      </c>
      <c r="I163" s="2"/>
      <c r="J163" s="19">
        <f t="shared" si="15"/>
        <v>90.332311542950933</v>
      </c>
      <c r="K163" s="4">
        <f t="shared" si="12"/>
        <v>0</v>
      </c>
      <c r="L163" s="2"/>
      <c r="M163" s="19">
        <f t="shared" si="16"/>
        <v>4.5166155771475465</v>
      </c>
      <c r="N163" s="4">
        <f t="shared" si="17"/>
        <v>0</v>
      </c>
    </row>
    <row r="164" spans="2:14" s="10" customFormat="1" x14ac:dyDescent="0.3">
      <c r="B164" s="13" t="s">
        <v>245</v>
      </c>
      <c r="C164" s="16" t="s">
        <v>180</v>
      </c>
      <c r="D164" s="14">
        <v>608.24626872096405</v>
      </c>
      <c r="E164" s="1"/>
      <c r="F164" s="19">
        <f t="shared" si="13"/>
        <v>486.59701497677128</v>
      </c>
      <c r="G164" s="1"/>
      <c r="H164" s="3">
        <f t="shared" si="14"/>
        <v>0</v>
      </c>
      <c r="I164" s="2"/>
      <c r="J164" s="19">
        <f t="shared" si="15"/>
        <v>121.64925374419282</v>
      </c>
      <c r="K164" s="4">
        <f t="shared" si="12"/>
        <v>0</v>
      </c>
      <c r="L164" s="2"/>
      <c r="M164" s="19">
        <f t="shared" si="16"/>
        <v>6.0824626872096408</v>
      </c>
      <c r="N164" s="4">
        <f t="shared" si="17"/>
        <v>0</v>
      </c>
    </row>
    <row r="165" spans="2:14" s="10" customFormat="1" x14ac:dyDescent="0.3">
      <c r="B165" s="13" t="s">
        <v>245</v>
      </c>
      <c r="C165" s="16" t="s">
        <v>181</v>
      </c>
      <c r="D165" s="14">
        <v>86.452666529336668</v>
      </c>
      <c r="E165" s="1"/>
      <c r="F165" s="19">
        <f t="shared" si="13"/>
        <v>69.16213322346934</v>
      </c>
      <c r="G165" s="1"/>
      <c r="H165" s="3">
        <f t="shared" si="14"/>
        <v>0</v>
      </c>
      <c r="I165" s="2"/>
      <c r="J165" s="19">
        <f t="shared" si="15"/>
        <v>17.290533305867335</v>
      </c>
      <c r="K165" s="4">
        <f t="shared" si="12"/>
        <v>0</v>
      </c>
      <c r="L165" s="2"/>
      <c r="M165" s="19">
        <f t="shared" si="16"/>
        <v>0.86452666529336675</v>
      </c>
      <c r="N165" s="4">
        <f t="shared" si="17"/>
        <v>0</v>
      </c>
    </row>
    <row r="166" spans="2:14" s="10" customFormat="1" x14ac:dyDescent="0.3">
      <c r="B166" s="13" t="s">
        <v>245</v>
      </c>
      <c r="C166" s="16" t="s">
        <v>182</v>
      </c>
      <c r="D166" s="14">
        <v>72.090519123168548</v>
      </c>
      <c r="E166" s="1"/>
      <c r="F166" s="19">
        <f t="shared" si="13"/>
        <v>57.672415298534844</v>
      </c>
      <c r="G166" s="1"/>
      <c r="H166" s="3">
        <f t="shared" si="14"/>
        <v>0</v>
      </c>
      <c r="I166" s="2"/>
      <c r="J166" s="19">
        <f t="shared" si="15"/>
        <v>14.418103824633711</v>
      </c>
      <c r="K166" s="4">
        <f t="shared" si="12"/>
        <v>0</v>
      </c>
      <c r="L166" s="2"/>
      <c r="M166" s="19">
        <f t="shared" si="16"/>
        <v>0.7209051912316855</v>
      </c>
      <c r="N166" s="4">
        <f t="shared" si="17"/>
        <v>0</v>
      </c>
    </row>
    <row r="167" spans="2:14" s="10" customFormat="1" x14ac:dyDescent="0.3">
      <c r="B167" s="13" t="s">
        <v>245</v>
      </c>
      <c r="C167" s="16" t="s">
        <v>183</v>
      </c>
      <c r="D167" s="14">
        <v>49.894473131817819</v>
      </c>
      <c r="E167" s="1"/>
      <c r="F167" s="19">
        <f t="shared" si="13"/>
        <v>39.915578505454256</v>
      </c>
      <c r="G167" s="1"/>
      <c r="H167" s="3">
        <f t="shared" si="14"/>
        <v>0</v>
      </c>
      <c r="I167" s="2"/>
      <c r="J167" s="19">
        <f t="shared" si="15"/>
        <v>9.9788946263635641</v>
      </c>
      <c r="K167" s="4">
        <f t="shared" si="12"/>
        <v>0</v>
      </c>
      <c r="L167" s="2"/>
      <c r="M167" s="19">
        <f t="shared" si="16"/>
        <v>0.49894473131817818</v>
      </c>
      <c r="N167" s="4">
        <f t="shared" si="17"/>
        <v>0</v>
      </c>
    </row>
    <row r="168" spans="2:14" s="10" customFormat="1" x14ac:dyDescent="0.3">
      <c r="B168" s="13" t="s">
        <v>245</v>
      </c>
      <c r="C168" s="16" t="s">
        <v>184</v>
      </c>
      <c r="D168" s="14">
        <v>329.49004406488291</v>
      </c>
      <c r="E168" s="1"/>
      <c r="F168" s="19">
        <f t="shared" si="13"/>
        <v>263.59203525190634</v>
      </c>
      <c r="G168" s="1"/>
      <c r="H168" s="3">
        <f t="shared" si="14"/>
        <v>0</v>
      </c>
      <c r="I168" s="2"/>
      <c r="J168" s="19">
        <f t="shared" si="15"/>
        <v>65.898008812976585</v>
      </c>
      <c r="K168" s="4">
        <f t="shared" si="12"/>
        <v>0</v>
      </c>
      <c r="L168" s="2"/>
      <c r="M168" s="19">
        <f t="shared" si="16"/>
        <v>3.2949004406488291</v>
      </c>
      <c r="N168" s="4">
        <f t="shared" si="17"/>
        <v>0</v>
      </c>
    </row>
    <row r="169" spans="2:14" s="10" customFormat="1" x14ac:dyDescent="0.3">
      <c r="B169" s="13" t="s">
        <v>245</v>
      </c>
      <c r="C169" s="16" t="s">
        <v>185</v>
      </c>
      <c r="D169" s="14">
        <v>108.55545182324475</v>
      </c>
      <c r="E169" s="1"/>
      <c r="F169" s="19">
        <f t="shared" si="13"/>
        <v>86.844361458595813</v>
      </c>
      <c r="G169" s="1"/>
      <c r="H169" s="3">
        <f t="shared" si="14"/>
        <v>0</v>
      </c>
      <c r="I169" s="2"/>
      <c r="J169" s="19">
        <f t="shared" si="15"/>
        <v>21.711090364648953</v>
      </c>
      <c r="K169" s="4">
        <f t="shared" si="12"/>
        <v>0</v>
      </c>
      <c r="L169" s="2"/>
      <c r="M169" s="19">
        <f t="shared" si="16"/>
        <v>1.0855545182324475</v>
      </c>
      <c r="N169" s="4">
        <f t="shared" si="17"/>
        <v>0</v>
      </c>
    </row>
    <row r="170" spans="2:14" s="10" customFormat="1" x14ac:dyDescent="0.3">
      <c r="B170" s="13" t="s">
        <v>245</v>
      </c>
      <c r="C170" s="16" t="s">
        <v>186</v>
      </c>
      <c r="D170" s="14">
        <v>2146.021908852822</v>
      </c>
      <c r="E170" s="1"/>
      <c r="F170" s="19">
        <f t="shared" si="13"/>
        <v>1716.8175270822576</v>
      </c>
      <c r="G170" s="1"/>
      <c r="H170" s="3">
        <f t="shared" si="14"/>
        <v>0</v>
      </c>
      <c r="I170" s="2"/>
      <c r="J170" s="19">
        <f t="shared" si="15"/>
        <v>429.2043817705644</v>
      </c>
      <c r="K170" s="4">
        <f t="shared" si="12"/>
        <v>0</v>
      </c>
      <c r="L170" s="2"/>
      <c r="M170" s="19">
        <f t="shared" si="16"/>
        <v>21.46021908852822</v>
      </c>
      <c r="N170" s="4">
        <f t="shared" si="17"/>
        <v>0</v>
      </c>
    </row>
    <row r="171" spans="2:14" s="10" customFormat="1" x14ac:dyDescent="0.3">
      <c r="B171" s="13" t="s">
        <v>245</v>
      </c>
      <c r="C171" s="16" t="s">
        <v>187</v>
      </c>
      <c r="D171" s="14">
        <v>746.1788402386436</v>
      </c>
      <c r="E171" s="1"/>
      <c r="F171" s="19">
        <f t="shared" si="13"/>
        <v>596.9430721909149</v>
      </c>
      <c r="G171" s="1"/>
      <c r="H171" s="3">
        <f t="shared" si="14"/>
        <v>0</v>
      </c>
      <c r="I171" s="2"/>
      <c r="J171" s="19">
        <f t="shared" si="15"/>
        <v>149.23576804772873</v>
      </c>
      <c r="K171" s="4">
        <f t="shared" si="12"/>
        <v>0</v>
      </c>
      <c r="L171" s="2"/>
      <c r="M171" s="19">
        <f t="shared" si="16"/>
        <v>7.4617884023864365</v>
      </c>
      <c r="N171" s="4">
        <f t="shared" si="17"/>
        <v>0</v>
      </c>
    </row>
    <row r="172" spans="2:14" s="10" customFormat="1" x14ac:dyDescent="0.3">
      <c r="B172" s="13" t="s">
        <v>245</v>
      </c>
      <c r="C172" s="16" t="s">
        <v>188</v>
      </c>
      <c r="D172" s="14">
        <v>88.970705360288221</v>
      </c>
      <c r="E172" s="1"/>
      <c r="F172" s="19">
        <f t="shared" si="13"/>
        <v>71.17656428823058</v>
      </c>
      <c r="G172" s="1"/>
      <c r="H172" s="3">
        <f t="shared" si="14"/>
        <v>0</v>
      </c>
      <c r="I172" s="2"/>
      <c r="J172" s="19">
        <f t="shared" si="15"/>
        <v>17.794141072057645</v>
      </c>
      <c r="K172" s="4">
        <f t="shared" si="12"/>
        <v>0</v>
      </c>
      <c r="L172" s="2"/>
      <c r="M172" s="19">
        <f t="shared" si="16"/>
        <v>0.88970705360288227</v>
      </c>
      <c r="N172" s="4">
        <f t="shared" si="17"/>
        <v>0</v>
      </c>
    </row>
    <row r="173" spans="2:14" s="10" customFormat="1" x14ac:dyDescent="0.3">
      <c r="B173" s="13" t="s">
        <v>245</v>
      </c>
      <c r="C173" s="16" t="s">
        <v>189</v>
      </c>
      <c r="D173" s="14">
        <v>63.32401356355944</v>
      </c>
      <c r="E173" s="1"/>
      <c r="F173" s="19">
        <f t="shared" si="13"/>
        <v>50.659210850847558</v>
      </c>
      <c r="G173" s="1"/>
      <c r="H173" s="3">
        <f t="shared" si="14"/>
        <v>0</v>
      </c>
      <c r="I173" s="2"/>
      <c r="J173" s="19">
        <f t="shared" si="15"/>
        <v>12.664802712711889</v>
      </c>
      <c r="K173" s="4">
        <f t="shared" si="12"/>
        <v>0</v>
      </c>
      <c r="L173" s="2"/>
      <c r="M173" s="19">
        <f t="shared" si="16"/>
        <v>0.63324013563559445</v>
      </c>
      <c r="N173" s="4">
        <f t="shared" si="17"/>
        <v>0</v>
      </c>
    </row>
    <row r="174" spans="2:14" s="10" customFormat="1" x14ac:dyDescent="0.3">
      <c r="B174" s="13" t="s">
        <v>246</v>
      </c>
      <c r="C174" s="16" t="s">
        <v>190</v>
      </c>
      <c r="D174" s="14">
        <v>532.82908264781918</v>
      </c>
      <c r="E174" s="1"/>
      <c r="F174" s="19">
        <f t="shared" si="13"/>
        <v>426.26326611825539</v>
      </c>
      <c r="G174" s="1"/>
      <c r="H174" s="3">
        <f t="shared" si="14"/>
        <v>0</v>
      </c>
      <c r="I174" s="2"/>
      <c r="J174" s="19">
        <f t="shared" si="15"/>
        <v>106.56581652956385</v>
      </c>
      <c r="K174" s="4">
        <f t="shared" si="12"/>
        <v>0</v>
      </c>
      <c r="L174" s="2"/>
      <c r="M174" s="19">
        <f t="shared" si="16"/>
        <v>5.3282908264781916</v>
      </c>
      <c r="N174" s="4">
        <f t="shared" si="17"/>
        <v>0</v>
      </c>
    </row>
    <row r="175" spans="2:14" s="10" customFormat="1" x14ac:dyDescent="0.3">
      <c r="B175" s="13" t="s">
        <v>246</v>
      </c>
      <c r="C175" s="16" t="s">
        <v>191</v>
      </c>
      <c r="D175" s="14">
        <v>226.14876898467014</v>
      </c>
      <c r="E175" s="1"/>
      <c r="F175" s="19">
        <f t="shared" si="13"/>
        <v>180.91901518773614</v>
      </c>
      <c r="G175" s="1"/>
      <c r="H175" s="3">
        <f t="shared" si="14"/>
        <v>0</v>
      </c>
      <c r="I175" s="2"/>
      <c r="J175" s="19">
        <f t="shared" si="15"/>
        <v>45.229753796934034</v>
      </c>
      <c r="K175" s="4">
        <f t="shared" si="12"/>
        <v>0</v>
      </c>
      <c r="L175" s="2"/>
      <c r="M175" s="19">
        <f t="shared" si="16"/>
        <v>2.2614876898467013</v>
      </c>
      <c r="N175" s="4">
        <f t="shared" si="17"/>
        <v>0</v>
      </c>
    </row>
    <row r="176" spans="2:14" s="10" customFormat="1" x14ac:dyDescent="0.3">
      <c r="B176" s="13" t="s">
        <v>246</v>
      </c>
      <c r="C176" s="16" t="s">
        <v>192</v>
      </c>
      <c r="D176" s="14">
        <v>142.63457450328468</v>
      </c>
      <c r="E176" s="1"/>
      <c r="F176" s="19">
        <f t="shared" si="13"/>
        <v>114.10765960262775</v>
      </c>
      <c r="G176" s="1"/>
      <c r="H176" s="3">
        <f t="shared" si="14"/>
        <v>0</v>
      </c>
      <c r="I176" s="2"/>
      <c r="J176" s="19">
        <f t="shared" si="15"/>
        <v>28.526914900656937</v>
      </c>
      <c r="K176" s="4">
        <f t="shared" si="12"/>
        <v>0</v>
      </c>
      <c r="L176" s="2"/>
      <c r="M176" s="19">
        <f t="shared" si="16"/>
        <v>1.4263457450328469</v>
      </c>
      <c r="N176" s="4">
        <f t="shared" si="17"/>
        <v>0</v>
      </c>
    </row>
    <row r="177" spans="2:14" s="10" customFormat="1" x14ac:dyDescent="0.3">
      <c r="B177" s="13" t="s">
        <v>246</v>
      </c>
      <c r="C177" s="16" t="s">
        <v>193</v>
      </c>
      <c r="D177" s="14">
        <v>81.596776750945523</v>
      </c>
      <c r="E177" s="1"/>
      <c r="F177" s="19">
        <f t="shared" si="13"/>
        <v>65.277421400756424</v>
      </c>
      <c r="G177" s="1"/>
      <c r="H177" s="3">
        <f t="shared" si="14"/>
        <v>0</v>
      </c>
      <c r="I177" s="2"/>
      <c r="J177" s="19">
        <f t="shared" si="15"/>
        <v>16.319355350189106</v>
      </c>
      <c r="K177" s="4">
        <f t="shared" si="12"/>
        <v>0</v>
      </c>
      <c r="L177" s="2"/>
      <c r="M177" s="19">
        <f t="shared" si="16"/>
        <v>0.81596776750945521</v>
      </c>
      <c r="N177" s="4">
        <f t="shared" si="17"/>
        <v>0</v>
      </c>
    </row>
    <row r="178" spans="2:14" s="10" customFormat="1" x14ac:dyDescent="0.3">
      <c r="B178" s="13" t="s">
        <v>246</v>
      </c>
      <c r="C178" s="16" t="s">
        <v>194</v>
      </c>
      <c r="D178" s="14">
        <v>95.657840107505336</v>
      </c>
      <c r="E178" s="1"/>
      <c r="F178" s="19">
        <f t="shared" si="13"/>
        <v>76.526272086004269</v>
      </c>
      <c r="G178" s="1"/>
      <c r="H178" s="3">
        <f t="shared" si="14"/>
        <v>0</v>
      </c>
      <c r="I178" s="2"/>
      <c r="J178" s="19">
        <f t="shared" si="15"/>
        <v>19.131568021501067</v>
      </c>
      <c r="K178" s="4">
        <f t="shared" si="12"/>
        <v>0</v>
      </c>
      <c r="L178" s="2"/>
      <c r="M178" s="19">
        <f t="shared" si="16"/>
        <v>0.95657840107505343</v>
      </c>
      <c r="N178" s="4">
        <f t="shared" si="17"/>
        <v>0</v>
      </c>
    </row>
    <row r="179" spans="2:14" s="10" customFormat="1" x14ac:dyDescent="0.3">
      <c r="B179" s="13" t="s">
        <v>246</v>
      </c>
      <c r="C179" s="16" t="s">
        <v>195</v>
      </c>
      <c r="D179" s="14">
        <v>381.24655873581463</v>
      </c>
      <c r="E179" s="1"/>
      <c r="F179" s="19">
        <f t="shared" si="13"/>
        <v>304.99724698865174</v>
      </c>
      <c r="G179" s="1"/>
      <c r="H179" s="3">
        <f t="shared" si="14"/>
        <v>0</v>
      </c>
      <c r="I179" s="2"/>
      <c r="J179" s="19">
        <f t="shared" si="15"/>
        <v>76.249311747162935</v>
      </c>
      <c r="K179" s="4">
        <f t="shared" si="12"/>
        <v>0</v>
      </c>
      <c r="L179" s="2"/>
      <c r="M179" s="19">
        <f t="shared" si="16"/>
        <v>3.8124655873581466</v>
      </c>
      <c r="N179" s="4">
        <f t="shared" si="17"/>
        <v>0</v>
      </c>
    </row>
    <row r="180" spans="2:14" s="10" customFormat="1" x14ac:dyDescent="0.3">
      <c r="B180" s="13" t="s">
        <v>246</v>
      </c>
      <c r="C180" s="16" t="s">
        <v>196</v>
      </c>
      <c r="D180" s="14">
        <v>58.694287192912512</v>
      </c>
      <c r="E180" s="1"/>
      <c r="F180" s="19">
        <f t="shared" si="13"/>
        <v>46.955429754330012</v>
      </c>
      <c r="G180" s="1"/>
      <c r="H180" s="3">
        <f t="shared" si="14"/>
        <v>0</v>
      </c>
      <c r="I180" s="2"/>
      <c r="J180" s="19">
        <f t="shared" si="15"/>
        <v>11.738857438582503</v>
      </c>
      <c r="K180" s="4">
        <f t="shared" si="12"/>
        <v>0</v>
      </c>
      <c r="L180" s="2"/>
      <c r="M180" s="19">
        <f t="shared" si="16"/>
        <v>0.58694287192912509</v>
      </c>
      <c r="N180" s="4">
        <f t="shared" si="17"/>
        <v>0</v>
      </c>
    </row>
    <row r="181" spans="2:14" s="10" customFormat="1" x14ac:dyDescent="0.3">
      <c r="B181" s="13" t="s">
        <v>246</v>
      </c>
      <c r="C181" s="16" t="s">
        <v>197</v>
      </c>
      <c r="D181" s="14">
        <v>94.805654449532014</v>
      </c>
      <c r="E181" s="1"/>
      <c r="F181" s="19">
        <f t="shared" si="13"/>
        <v>75.844523559625614</v>
      </c>
      <c r="G181" s="1"/>
      <c r="H181" s="3">
        <f t="shared" si="14"/>
        <v>0</v>
      </c>
      <c r="I181" s="2"/>
      <c r="J181" s="19">
        <f t="shared" si="15"/>
        <v>18.961130889906403</v>
      </c>
      <c r="K181" s="4">
        <f t="shared" si="12"/>
        <v>0</v>
      </c>
      <c r="L181" s="2"/>
      <c r="M181" s="19">
        <f t="shared" si="16"/>
        <v>0.94805654449532017</v>
      </c>
      <c r="N181" s="4">
        <f t="shared" si="17"/>
        <v>0</v>
      </c>
    </row>
    <row r="182" spans="2:14" s="10" customFormat="1" x14ac:dyDescent="0.3">
      <c r="B182" s="13" t="s">
        <v>246</v>
      </c>
      <c r="C182" s="16" t="s">
        <v>198</v>
      </c>
      <c r="D182" s="14">
        <v>80.211975056738879</v>
      </c>
      <c r="E182" s="1"/>
      <c r="F182" s="19">
        <f t="shared" si="13"/>
        <v>64.1695800453911</v>
      </c>
      <c r="G182" s="1"/>
      <c r="H182" s="3">
        <f t="shared" si="14"/>
        <v>0</v>
      </c>
      <c r="I182" s="2"/>
      <c r="J182" s="19">
        <f t="shared" si="15"/>
        <v>16.042395011347775</v>
      </c>
      <c r="K182" s="4">
        <f t="shared" si="12"/>
        <v>0</v>
      </c>
      <c r="L182" s="2"/>
      <c r="M182" s="19">
        <f t="shared" si="16"/>
        <v>0.80211975056738882</v>
      </c>
      <c r="N182" s="4">
        <f t="shared" si="17"/>
        <v>0</v>
      </c>
    </row>
    <row r="183" spans="2:14" s="10" customFormat="1" x14ac:dyDescent="0.3">
      <c r="B183" s="13" t="s">
        <v>246</v>
      </c>
      <c r="C183" s="16" t="s">
        <v>199</v>
      </c>
      <c r="D183" s="14">
        <v>200.0505832092372</v>
      </c>
      <c r="E183" s="1"/>
      <c r="F183" s="19">
        <f t="shared" si="13"/>
        <v>160.04046656738979</v>
      </c>
      <c r="G183" s="1"/>
      <c r="H183" s="3">
        <f t="shared" si="14"/>
        <v>0</v>
      </c>
      <c r="I183" s="2"/>
      <c r="J183" s="19">
        <f t="shared" si="15"/>
        <v>40.010116641847446</v>
      </c>
      <c r="K183" s="4">
        <f t="shared" si="12"/>
        <v>0</v>
      </c>
      <c r="L183" s="2"/>
      <c r="M183" s="19">
        <f t="shared" si="16"/>
        <v>2.0005058320923719</v>
      </c>
      <c r="N183" s="4">
        <f t="shared" si="17"/>
        <v>0</v>
      </c>
    </row>
    <row r="184" spans="2:14" s="10" customFormat="1" x14ac:dyDescent="0.3">
      <c r="B184" s="13" t="s">
        <v>246</v>
      </c>
      <c r="C184" s="16" t="s">
        <v>200</v>
      </c>
      <c r="D184" s="14">
        <v>237.97284498905</v>
      </c>
      <c r="E184" s="1"/>
      <c r="F184" s="19">
        <f t="shared" si="13"/>
        <v>190.37827599124</v>
      </c>
      <c r="G184" s="1"/>
      <c r="H184" s="3">
        <f t="shared" si="14"/>
        <v>0</v>
      </c>
      <c r="I184" s="2"/>
      <c r="J184" s="19">
        <f t="shared" si="15"/>
        <v>47.594568997810001</v>
      </c>
      <c r="K184" s="4">
        <f t="shared" si="12"/>
        <v>0</v>
      </c>
      <c r="L184" s="2"/>
      <c r="M184" s="19">
        <f t="shared" si="16"/>
        <v>2.3797284498905</v>
      </c>
      <c r="N184" s="4">
        <f t="shared" si="17"/>
        <v>0</v>
      </c>
    </row>
    <row r="185" spans="2:14" s="10" customFormat="1" x14ac:dyDescent="0.3">
      <c r="B185" s="13" t="s">
        <v>246</v>
      </c>
      <c r="C185" s="16" t="s">
        <v>201</v>
      </c>
      <c r="D185" s="14">
        <v>307.74554573561568</v>
      </c>
      <c r="E185" s="1"/>
      <c r="F185" s="19">
        <f t="shared" si="13"/>
        <v>246.19643658849256</v>
      </c>
      <c r="G185" s="1"/>
      <c r="H185" s="3">
        <f t="shared" si="14"/>
        <v>0</v>
      </c>
      <c r="I185" s="2"/>
      <c r="J185" s="19">
        <f t="shared" si="15"/>
        <v>61.54910914712314</v>
      </c>
      <c r="K185" s="4">
        <f t="shared" si="12"/>
        <v>0</v>
      </c>
      <c r="L185" s="2"/>
      <c r="M185" s="19">
        <f t="shared" si="16"/>
        <v>3.077455457356157</v>
      </c>
      <c r="N185" s="4">
        <f t="shared" si="17"/>
        <v>0</v>
      </c>
    </row>
    <row r="186" spans="2:14" s="10" customFormat="1" x14ac:dyDescent="0.3">
      <c r="B186" s="13" t="s">
        <v>246</v>
      </c>
      <c r="C186" s="16" t="s">
        <v>202</v>
      </c>
      <c r="D186" s="14">
        <v>70.518363197292345</v>
      </c>
      <c r="E186" s="1"/>
      <c r="F186" s="19">
        <f t="shared" si="13"/>
        <v>56.414690557833879</v>
      </c>
      <c r="G186" s="1"/>
      <c r="H186" s="3">
        <f t="shared" si="14"/>
        <v>0</v>
      </c>
      <c r="I186" s="2"/>
      <c r="J186" s="19">
        <f t="shared" si="15"/>
        <v>14.10367263945847</v>
      </c>
      <c r="K186" s="4">
        <f t="shared" si="12"/>
        <v>0</v>
      </c>
      <c r="L186" s="2"/>
      <c r="M186" s="19">
        <f t="shared" si="16"/>
        <v>0.70518363197292344</v>
      </c>
      <c r="N186" s="4">
        <f t="shared" si="17"/>
        <v>0</v>
      </c>
    </row>
    <row r="187" spans="2:14" s="10" customFormat="1" x14ac:dyDescent="0.3">
      <c r="B187" s="13" t="s">
        <v>246</v>
      </c>
      <c r="C187" s="16" t="s">
        <v>203</v>
      </c>
      <c r="D187" s="14">
        <v>223.16611918176352</v>
      </c>
      <c r="E187" s="1"/>
      <c r="F187" s="19">
        <f t="shared" si="13"/>
        <v>178.53289534541082</v>
      </c>
      <c r="G187" s="1"/>
      <c r="H187" s="3">
        <f t="shared" si="14"/>
        <v>0</v>
      </c>
      <c r="I187" s="2"/>
      <c r="J187" s="19">
        <f t="shared" si="15"/>
        <v>44.633223836352705</v>
      </c>
      <c r="K187" s="4">
        <f t="shared" si="12"/>
        <v>0</v>
      </c>
      <c r="L187" s="2"/>
      <c r="M187" s="19">
        <f t="shared" si="16"/>
        <v>2.2316611918176354</v>
      </c>
      <c r="N187" s="4">
        <f t="shared" si="17"/>
        <v>0</v>
      </c>
    </row>
    <row r="188" spans="2:14" s="10" customFormat="1" x14ac:dyDescent="0.3">
      <c r="B188" s="13" t="s">
        <v>246</v>
      </c>
      <c r="C188" s="16" t="s">
        <v>204</v>
      </c>
      <c r="D188" s="14">
        <v>57.096439084212534</v>
      </c>
      <c r="E188" s="1"/>
      <c r="F188" s="19">
        <f t="shared" si="13"/>
        <v>45.677151267370029</v>
      </c>
      <c r="G188" s="1"/>
      <c r="H188" s="3">
        <f t="shared" si="14"/>
        <v>0</v>
      </c>
      <c r="I188" s="2"/>
      <c r="J188" s="19">
        <f t="shared" si="15"/>
        <v>11.419287816842507</v>
      </c>
      <c r="K188" s="4">
        <f t="shared" si="12"/>
        <v>0</v>
      </c>
      <c r="L188" s="2"/>
      <c r="M188" s="19">
        <f t="shared" si="16"/>
        <v>0.57096439084212536</v>
      </c>
      <c r="N188" s="4">
        <f t="shared" si="17"/>
        <v>0</v>
      </c>
    </row>
    <row r="189" spans="2:14" s="10" customFormat="1" x14ac:dyDescent="0.3">
      <c r="B189" s="13" t="s">
        <v>246</v>
      </c>
      <c r="C189" s="16" t="s">
        <v>205</v>
      </c>
      <c r="D189" s="14">
        <v>440.65679541652185</v>
      </c>
      <c r="E189" s="1"/>
      <c r="F189" s="19">
        <f t="shared" si="13"/>
        <v>352.5254363332175</v>
      </c>
      <c r="G189" s="1"/>
      <c r="H189" s="3">
        <f t="shared" si="14"/>
        <v>0</v>
      </c>
      <c r="I189" s="2"/>
      <c r="J189" s="19">
        <f t="shared" si="15"/>
        <v>88.131359083304375</v>
      </c>
      <c r="K189" s="4">
        <f t="shared" si="12"/>
        <v>0</v>
      </c>
      <c r="L189" s="2"/>
      <c r="M189" s="19">
        <f t="shared" si="16"/>
        <v>4.4065679541652187</v>
      </c>
      <c r="N189" s="4">
        <f t="shared" si="17"/>
        <v>0</v>
      </c>
    </row>
    <row r="190" spans="2:14" s="10" customFormat="1" x14ac:dyDescent="0.3">
      <c r="B190" s="13" t="s">
        <v>246</v>
      </c>
      <c r="C190" s="16" t="s">
        <v>206</v>
      </c>
      <c r="D190" s="14">
        <v>160.22187820647292</v>
      </c>
      <c r="E190" s="1"/>
      <c r="F190" s="19">
        <f t="shared" si="13"/>
        <v>128.17750256517834</v>
      </c>
      <c r="G190" s="1"/>
      <c r="H190" s="3">
        <f t="shared" si="14"/>
        <v>0</v>
      </c>
      <c r="I190" s="2"/>
      <c r="J190" s="19">
        <f t="shared" si="15"/>
        <v>32.044375641294586</v>
      </c>
      <c r="K190" s="4">
        <f t="shared" si="12"/>
        <v>0</v>
      </c>
      <c r="L190" s="2"/>
      <c r="M190" s="19">
        <f t="shared" si="16"/>
        <v>1.6022187820647293</v>
      </c>
      <c r="N190" s="4">
        <f t="shared" si="17"/>
        <v>0</v>
      </c>
    </row>
    <row r="191" spans="2:14" s="10" customFormat="1" x14ac:dyDescent="0.3">
      <c r="B191" s="13" t="s">
        <v>246</v>
      </c>
      <c r="C191" s="16" t="s">
        <v>207</v>
      </c>
      <c r="D191" s="14">
        <v>88.73383163647209</v>
      </c>
      <c r="E191" s="1"/>
      <c r="F191" s="19">
        <f t="shared" si="13"/>
        <v>70.98706530917768</v>
      </c>
      <c r="G191" s="1"/>
      <c r="H191" s="3">
        <f t="shared" si="14"/>
        <v>0</v>
      </c>
      <c r="I191" s="2"/>
      <c r="J191" s="19">
        <f t="shared" si="15"/>
        <v>17.74676632729442</v>
      </c>
      <c r="K191" s="4">
        <f t="shared" si="12"/>
        <v>0</v>
      </c>
      <c r="L191" s="2"/>
      <c r="M191" s="19">
        <f t="shared" si="16"/>
        <v>0.88733831636472094</v>
      </c>
      <c r="N191" s="4">
        <f t="shared" si="17"/>
        <v>0</v>
      </c>
    </row>
    <row r="192" spans="2:14" s="10" customFormat="1" x14ac:dyDescent="0.3">
      <c r="B192" s="13" t="s">
        <v>246</v>
      </c>
      <c r="C192" s="16" t="s">
        <v>208</v>
      </c>
      <c r="D192" s="14">
        <v>135.60404282500477</v>
      </c>
      <c r="E192" s="1"/>
      <c r="F192" s="19">
        <f t="shared" si="13"/>
        <v>108.48323426000383</v>
      </c>
      <c r="G192" s="1"/>
      <c r="H192" s="3">
        <f t="shared" si="14"/>
        <v>0</v>
      </c>
      <c r="I192" s="2"/>
      <c r="J192" s="19">
        <f t="shared" si="15"/>
        <v>27.120808565000956</v>
      </c>
      <c r="K192" s="4">
        <f t="shared" si="12"/>
        <v>0</v>
      </c>
      <c r="L192" s="2"/>
      <c r="M192" s="19">
        <f t="shared" si="16"/>
        <v>1.3560404282500478</v>
      </c>
      <c r="N192" s="4">
        <f t="shared" si="17"/>
        <v>0</v>
      </c>
    </row>
    <row r="193" spans="2:14" s="10" customFormat="1" x14ac:dyDescent="0.3">
      <c r="B193" s="13" t="s">
        <v>246</v>
      </c>
      <c r="C193" s="16" t="s">
        <v>209</v>
      </c>
      <c r="D193" s="14">
        <v>142.31500488154467</v>
      </c>
      <c r="E193" s="1"/>
      <c r="F193" s="19">
        <f t="shared" si="13"/>
        <v>113.85200390523573</v>
      </c>
      <c r="G193" s="1"/>
      <c r="H193" s="3">
        <f t="shared" si="14"/>
        <v>0</v>
      </c>
      <c r="I193" s="2"/>
      <c r="J193" s="19">
        <f t="shared" si="15"/>
        <v>28.463000976308933</v>
      </c>
      <c r="K193" s="4">
        <f t="shared" si="12"/>
        <v>0</v>
      </c>
      <c r="L193" s="2"/>
      <c r="M193" s="19">
        <f t="shared" si="16"/>
        <v>1.4231500488154467</v>
      </c>
      <c r="N193" s="4">
        <f t="shared" si="17"/>
        <v>0</v>
      </c>
    </row>
    <row r="194" spans="2:14" s="10" customFormat="1" x14ac:dyDescent="0.3">
      <c r="B194" s="13" t="s">
        <v>246</v>
      </c>
      <c r="C194" s="16" t="s">
        <v>210</v>
      </c>
      <c r="D194" s="14">
        <v>73.820582621938968</v>
      </c>
      <c r="E194" s="1"/>
      <c r="F194" s="19">
        <f t="shared" si="13"/>
        <v>59.05646609755118</v>
      </c>
      <c r="G194" s="1"/>
      <c r="H194" s="3">
        <f t="shared" si="14"/>
        <v>0</v>
      </c>
      <c r="I194" s="2"/>
      <c r="J194" s="19">
        <f t="shared" si="15"/>
        <v>14.764116524387795</v>
      </c>
      <c r="K194" s="4">
        <f t="shared" si="12"/>
        <v>0</v>
      </c>
      <c r="L194" s="2"/>
      <c r="M194" s="19">
        <f t="shared" si="16"/>
        <v>0.73820582621938968</v>
      </c>
      <c r="N194" s="4">
        <f t="shared" si="17"/>
        <v>0</v>
      </c>
    </row>
    <row r="195" spans="2:14" s="10" customFormat="1" x14ac:dyDescent="0.3">
      <c r="B195" s="13" t="s">
        <v>246</v>
      </c>
      <c r="C195" s="16" t="s">
        <v>211</v>
      </c>
      <c r="D195" s="14">
        <v>58.374717571172511</v>
      </c>
      <c r="E195" s="1"/>
      <c r="F195" s="19">
        <f t="shared" si="13"/>
        <v>46.699774056938011</v>
      </c>
      <c r="G195" s="1"/>
      <c r="H195" s="3">
        <f t="shared" si="14"/>
        <v>0</v>
      </c>
      <c r="I195" s="2"/>
      <c r="J195" s="19">
        <f t="shared" si="15"/>
        <v>11.674943514234503</v>
      </c>
      <c r="K195" s="4">
        <f t="shared" si="12"/>
        <v>0</v>
      </c>
      <c r="L195" s="2"/>
      <c r="M195" s="19">
        <f t="shared" si="16"/>
        <v>0.58374717571172507</v>
      </c>
      <c r="N195" s="4">
        <f t="shared" si="17"/>
        <v>0</v>
      </c>
    </row>
    <row r="196" spans="2:14" s="10" customFormat="1" x14ac:dyDescent="0.3">
      <c r="B196" s="13" t="s">
        <v>246</v>
      </c>
      <c r="C196" s="16" t="s">
        <v>212</v>
      </c>
      <c r="D196" s="14">
        <v>559.56640766673218</v>
      </c>
      <c r="E196" s="1"/>
      <c r="F196" s="19">
        <f t="shared" si="13"/>
        <v>447.65312613338574</v>
      </c>
      <c r="G196" s="1"/>
      <c r="H196" s="3">
        <f t="shared" si="14"/>
        <v>0</v>
      </c>
      <c r="I196" s="2"/>
      <c r="J196" s="19">
        <f t="shared" si="15"/>
        <v>111.91328153334644</v>
      </c>
      <c r="K196" s="4">
        <f t="shared" si="12"/>
        <v>0</v>
      </c>
      <c r="L196" s="2"/>
      <c r="M196" s="19">
        <f t="shared" si="16"/>
        <v>5.5956640766673216</v>
      </c>
      <c r="N196" s="4">
        <f t="shared" si="17"/>
        <v>0</v>
      </c>
    </row>
    <row r="197" spans="2:14" s="10" customFormat="1" x14ac:dyDescent="0.3">
      <c r="B197" s="13" t="s">
        <v>246</v>
      </c>
      <c r="C197" s="16" t="s">
        <v>213</v>
      </c>
      <c r="D197" s="14">
        <v>75.367171150715308</v>
      </c>
      <c r="E197" s="1"/>
      <c r="F197" s="19">
        <f t="shared" si="13"/>
        <v>60.29373692057225</v>
      </c>
      <c r="G197" s="1"/>
      <c r="H197" s="3">
        <f t="shared" si="14"/>
        <v>0</v>
      </c>
      <c r="I197" s="2"/>
      <c r="J197" s="19">
        <f t="shared" si="15"/>
        <v>15.073434230143063</v>
      </c>
      <c r="K197" s="4">
        <f t="shared" si="12"/>
        <v>0</v>
      </c>
      <c r="L197" s="2"/>
      <c r="M197" s="19">
        <f t="shared" si="16"/>
        <v>0.75367171150715306</v>
      </c>
      <c r="N197" s="4">
        <f t="shared" si="17"/>
        <v>0</v>
      </c>
    </row>
    <row r="198" spans="2:14" s="10" customFormat="1" x14ac:dyDescent="0.3">
      <c r="B198" s="13" t="s">
        <v>246</v>
      </c>
      <c r="C198" s="16" t="s">
        <v>214</v>
      </c>
      <c r="D198" s="14">
        <v>543.90749620147244</v>
      </c>
      <c r="E198" s="1"/>
      <c r="F198" s="19">
        <f t="shared" si="13"/>
        <v>435.12599696117798</v>
      </c>
      <c r="G198" s="1"/>
      <c r="H198" s="3">
        <f t="shared" si="14"/>
        <v>0</v>
      </c>
      <c r="I198" s="2"/>
      <c r="J198" s="19">
        <f t="shared" si="15"/>
        <v>108.78149924029449</v>
      </c>
      <c r="K198" s="4">
        <f t="shared" si="12"/>
        <v>0</v>
      </c>
      <c r="L198" s="2"/>
      <c r="M198" s="19">
        <f t="shared" si="16"/>
        <v>5.4390749620147245</v>
      </c>
      <c r="N198" s="4">
        <f t="shared" si="17"/>
        <v>0</v>
      </c>
    </row>
    <row r="199" spans="2:14" s="10" customFormat="1" x14ac:dyDescent="0.3">
      <c r="B199" s="13" t="s">
        <v>246</v>
      </c>
      <c r="C199" s="16" t="s">
        <v>215</v>
      </c>
      <c r="D199" s="14">
        <v>104.60578951622519</v>
      </c>
      <c r="E199" s="1"/>
      <c r="F199" s="19">
        <f t="shared" si="13"/>
        <v>83.684631612980155</v>
      </c>
      <c r="G199" s="1"/>
      <c r="H199" s="3">
        <f t="shared" si="14"/>
        <v>0</v>
      </c>
      <c r="I199" s="2"/>
      <c r="J199" s="19">
        <f t="shared" si="15"/>
        <v>20.921157903245039</v>
      </c>
      <c r="K199" s="4">
        <f t="shared" si="12"/>
        <v>0</v>
      </c>
      <c r="L199" s="2"/>
      <c r="M199" s="19">
        <f t="shared" si="16"/>
        <v>1.0460578951622519</v>
      </c>
      <c r="N199" s="4">
        <f t="shared" si="17"/>
        <v>0</v>
      </c>
    </row>
    <row r="200" spans="2:14" s="10" customFormat="1" x14ac:dyDescent="0.3">
      <c r="B200" s="13" t="s">
        <v>246</v>
      </c>
      <c r="C200" s="16" t="s">
        <v>216</v>
      </c>
      <c r="D200" s="14">
        <v>355.36141937487503</v>
      </c>
      <c r="E200" s="1"/>
      <c r="F200" s="19">
        <f t="shared" si="13"/>
        <v>284.28913549990006</v>
      </c>
      <c r="G200" s="1"/>
      <c r="H200" s="3">
        <f t="shared" si="14"/>
        <v>0</v>
      </c>
      <c r="I200" s="2"/>
      <c r="J200" s="19">
        <f t="shared" si="15"/>
        <v>71.072283874975014</v>
      </c>
      <c r="K200" s="4">
        <f t="shared" si="12"/>
        <v>0</v>
      </c>
      <c r="L200" s="2"/>
      <c r="M200" s="19">
        <f t="shared" si="16"/>
        <v>3.5536141937487504</v>
      </c>
      <c r="N200" s="4">
        <f t="shared" si="17"/>
        <v>0</v>
      </c>
    </row>
    <row r="201" spans="2:14" s="10" customFormat="1" x14ac:dyDescent="0.3">
      <c r="B201" s="13" t="s">
        <v>246</v>
      </c>
      <c r="C201" s="16" t="s">
        <v>217</v>
      </c>
      <c r="D201" s="14">
        <v>330.64803529364872</v>
      </c>
      <c r="E201" s="1"/>
      <c r="F201" s="19">
        <f t="shared" si="13"/>
        <v>264.51842823491899</v>
      </c>
      <c r="G201" s="1"/>
      <c r="H201" s="3">
        <f t="shared" si="14"/>
        <v>0</v>
      </c>
      <c r="I201" s="2"/>
      <c r="J201" s="19">
        <f t="shared" si="15"/>
        <v>66.129607058729746</v>
      </c>
      <c r="K201" s="4">
        <f t="shared" si="12"/>
        <v>0</v>
      </c>
      <c r="L201" s="2"/>
      <c r="M201" s="19">
        <f t="shared" si="16"/>
        <v>3.3064803529364872</v>
      </c>
      <c r="N201" s="4">
        <f t="shared" si="17"/>
        <v>0</v>
      </c>
    </row>
    <row r="202" spans="2:14" s="10" customFormat="1" x14ac:dyDescent="0.3">
      <c r="B202" s="13" t="s">
        <v>246</v>
      </c>
      <c r="C202" s="16" t="s">
        <v>218</v>
      </c>
      <c r="D202" s="14">
        <v>495.4394369042397</v>
      </c>
      <c r="E202" s="1"/>
      <c r="F202" s="19">
        <f t="shared" si="13"/>
        <v>396.35154952339178</v>
      </c>
      <c r="G202" s="1"/>
      <c r="H202" s="3">
        <f t="shared" si="14"/>
        <v>0</v>
      </c>
      <c r="I202" s="2"/>
      <c r="J202" s="19">
        <f t="shared" si="15"/>
        <v>99.087887380847945</v>
      </c>
      <c r="K202" s="4">
        <f t="shared" si="12"/>
        <v>0</v>
      </c>
      <c r="L202" s="2"/>
      <c r="M202" s="19">
        <f t="shared" si="16"/>
        <v>4.9543943690423973</v>
      </c>
      <c r="N202" s="4">
        <f t="shared" si="17"/>
        <v>0</v>
      </c>
    </row>
    <row r="203" spans="2:14" s="10" customFormat="1" x14ac:dyDescent="0.3">
      <c r="B203" s="13" t="s">
        <v>246</v>
      </c>
      <c r="C203" s="16" t="s">
        <v>219</v>
      </c>
      <c r="D203" s="14">
        <v>45.911502323312689</v>
      </c>
      <c r="E203" s="1"/>
      <c r="F203" s="19">
        <f t="shared" si="13"/>
        <v>36.72920185865015</v>
      </c>
      <c r="G203" s="1"/>
      <c r="H203" s="3">
        <f t="shared" si="14"/>
        <v>0</v>
      </c>
      <c r="I203" s="2"/>
      <c r="J203" s="19">
        <f t="shared" si="15"/>
        <v>9.1823004646625375</v>
      </c>
      <c r="K203" s="4">
        <f t="shared" si="12"/>
        <v>0</v>
      </c>
      <c r="L203" s="2"/>
      <c r="M203" s="19">
        <f t="shared" si="16"/>
        <v>0.45911502323312692</v>
      </c>
      <c r="N203" s="4">
        <f t="shared" si="17"/>
        <v>0</v>
      </c>
    </row>
    <row r="204" spans="2:14" s="10" customFormat="1" x14ac:dyDescent="0.3">
      <c r="B204" s="13" t="s">
        <v>246</v>
      </c>
      <c r="C204" s="16" t="s">
        <v>220</v>
      </c>
      <c r="D204" s="14">
        <v>345.24171468644181</v>
      </c>
      <c r="E204" s="1"/>
      <c r="F204" s="19">
        <f t="shared" si="13"/>
        <v>276.19337174915347</v>
      </c>
      <c r="G204" s="1"/>
      <c r="H204" s="3">
        <f t="shared" si="14"/>
        <v>0</v>
      </c>
      <c r="I204" s="2"/>
      <c r="J204" s="19">
        <f t="shared" si="15"/>
        <v>69.048342937288368</v>
      </c>
      <c r="K204" s="4">
        <f t="shared" si="12"/>
        <v>0</v>
      </c>
      <c r="L204" s="2"/>
      <c r="M204" s="19">
        <f t="shared" si="16"/>
        <v>3.452417146864418</v>
      </c>
      <c r="N204" s="4">
        <f t="shared" si="17"/>
        <v>0</v>
      </c>
    </row>
    <row r="205" spans="2:14" s="10" customFormat="1" x14ac:dyDescent="0.3">
      <c r="B205" s="13" t="s">
        <v>246</v>
      </c>
      <c r="C205" s="16" t="s">
        <v>221</v>
      </c>
      <c r="D205" s="14">
        <v>315.73478627911555</v>
      </c>
      <c r="E205" s="1"/>
      <c r="F205" s="19">
        <f t="shared" si="13"/>
        <v>252.58782902329244</v>
      </c>
      <c r="G205" s="1"/>
      <c r="H205" s="3">
        <f t="shared" si="14"/>
        <v>0</v>
      </c>
      <c r="I205" s="2"/>
      <c r="J205" s="19">
        <f t="shared" si="15"/>
        <v>63.146957255823111</v>
      </c>
      <c r="K205" s="4">
        <f t="shared" si="12"/>
        <v>0</v>
      </c>
      <c r="L205" s="2"/>
      <c r="M205" s="19">
        <f t="shared" si="16"/>
        <v>3.1573478627911555</v>
      </c>
      <c r="N205" s="4">
        <f t="shared" si="17"/>
        <v>0</v>
      </c>
    </row>
    <row r="206" spans="2:14" s="10" customFormat="1" x14ac:dyDescent="0.3">
      <c r="B206" s="13" t="s">
        <v>246</v>
      </c>
      <c r="C206" s="16" t="s">
        <v>222</v>
      </c>
      <c r="D206" s="14">
        <v>286.86699711526927</v>
      </c>
      <c r="E206" s="1"/>
      <c r="F206" s="19">
        <f t="shared" si="13"/>
        <v>229.49359769221542</v>
      </c>
      <c r="G206" s="1"/>
      <c r="H206" s="3">
        <f t="shared" si="14"/>
        <v>0</v>
      </c>
      <c r="I206" s="2"/>
      <c r="J206" s="19">
        <f t="shared" si="15"/>
        <v>57.373399423053854</v>
      </c>
      <c r="K206" s="4">
        <f t="shared" si="12"/>
        <v>0</v>
      </c>
      <c r="L206" s="2"/>
      <c r="M206" s="19">
        <f t="shared" si="16"/>
        <v>2.8686699711526926</v>
      </c>
      <c r="N206" s="4">
        <f t="shared" si="17"/>
        <v>0</v>
      </c>
    </row>
    <row r="207" spans="2:14" s="10" customFormat="1" x14ac:dyDescent="0.3">
      <c r="B207" s="13" t="s">
        <v>246</v>
      </c>
      <c r="C207" s="16" t="s">
        <v>223</v>
      </c>
      <c r="D207" s="14">
        <v>580.76452590881854</v>
      </c>
      <c r="E207" s="1"/>
      <c r="F207" s="19">
        <f t="shared" si="13"/>
        <v>464.61162072705486</v>
      </c>
      <c r="G207" s="1"/>
      <c r="H207" s="3">
        <f t="shared" si="14"/>
        <v>0</v>
      </c>
      <c r="I207" s="2"/>
      <c r="J207" s="19">
        <f t="shared" si="15"/>
        <v>116.15290518176371</v>
      </c>
      <c r="K207" s="4">
        <f t="shared" si="12"/>
        <v>0</v>
      </c>
      <c r="L207" s="2"/>
      <c r="M207" s="19">
        <f t="shared" si="16"/>
        <v>5.8076452590881855</v>
      </c>
      <c r="N207" s="4">
        <f t="shared" si="17"/>
        <v>0</v>
      </c>
    </row>
    <row r="208" spans="2:14" s="10" customFormat="1" x14ac:dyDescent="0.3">
      <c r="B208" s="13" t="s">
        <v>246</v>
      </c>
      <c r="C208" s="16" t="s">
        <v>224</v>
      </c>
      <c r="D208" s="14">
        <v>104.71231272347187</v>
      </c>
      <c r="E208" s="1"/>
      <c r="F208" s="19">
        <f t="shared" si="13"/>
        <v>83.769850178777503</v>
      </c>
      <c r="G208" s="1"/>
      <c r="H208" s="3">
        <f t="shared" si="14"/>
        <v>0</v>
      </c>
      <c r="I208" s="2"/>
      <c r="J208" s="19">
        <f t="shared" si="15"/>
        <v>20.942462544694376</v>
      </c>
      <c r="K208" s="4">
        <f t="shared" si="12"/>
        <v>0</v>
      </c>
      <c r="L208" s="2"/>
      <c r="M208" s="19">
        <f t="shared" si="16"/>
        <v>1.0471231272347188</v>
      </c>
      <c r="N208" s="4">
        <f t="shared" si="17"/>
        <v>0</v>
      </c>
    </row>
    <row r="209" spans="2:14" s="10" customFormat="1" x14ac:dyDescent="0.3">
      <c r="B209" s="13" t="s">
        <v>246</v>
      </c>
      <c r="C209" s="16" t="s">
        <v>225</v>
      </c>
      <c r="D209" s="14">
        <v>90.651249366912069</v>
      </c>
      <c r="E209" s="1"/>
      <c r="F209" s="19">
        <f t="shared" si="13"/>
        <v>72.520999493529658</v>
      </c>
      <c r="G209" s="1"/>
      <c r="H209" s="3">
        <f t="shared" si="14"/>
        <v>0</v>
      </c>
      <c r="I209" s="2"/>
      <c r="J209" s="19">
        <f t="shared" si="15"/>
        <v>18.130249873382414</v>
      </c>
      <c r="K209" s="4">
        <f t="shared" si="12"/>
        <v>0</v>
      </c>
      <c r="L209" s="2"/>
      <c r="M209" s="19">
        <f t="shared" si="16"/>
        <v>0.90651249366912068</v>
      </c>
      <c r="N209" s="4">
        <f t="shared" si="17"/>
        <v>0</v>
      </c>
    </row>
    <row r="210" spans="2:14" s="10" customFormat="1" x14ac:dyDescent="0.3">
      <c r="B210" s="13" t="s">
        <v>246</v>
      </c>
      <c r="C210" s="16" t="s">
        <v>226</v>
      </c>
      <c r="D210" s="14">
        <v>93.953468791558691</v>
      </c>
      <c r="E210" s="1"/>
      <c r="F210" s="19">
        <f t="shared" si="13"/>
        <v>75.162775033246959</v>
      </c>
      <c r="G210" s="1"/>
      <c r="H210" s="3">
        <f t="shared" si="14"/>
        <v>0</v>
      </c>
      <c r="I210" s="2"/>
      <c r="J210" s="19">
        <f t="shared" si="15"/>
        <v>18.79069375831174</v>
      </c>
      <c r="K210" s="4">
        <f t="shared" si="12"/>
        <v>0</v>
      </c>
      <c r="L210" s="2"/>
      <c r="M210" s="19">
        <f t="shared" si="16"/>
        <v>0.93953468791558692</v>
      </c>
      <c r="N210" s="4">
        <f t="shared" si="17"/>
        <v>0</v>
      </c>
    </row>
    <row r="211" spans="2:14" s="10" customFormat="1" x14ac:dyDescent="0.3">
      <c r="B211" s="13" t="s">
        <v>247</v>
      </c>
      <c r="C211" s="16" t="s">
        <v>227</v>
      </c>
      <c r="D211" s="14">
        <v>12988.121674210248</v>
      </c>
      <c r="E211" s="1"/>
      <c r="F211" s="19">
        <f t="shared" si="13"/>
        <v>10390.497339368199</v>
      </c>
      <c r="G211" s="1"/>
      <c r="H211" s="3">
        <f t="shared" si="14"/>
        <v>0</v>
      </c>
      <c r="I211" s="2"/>
      <c r="J211" s="19">
        <f t="shared" si="15"/>
        <v>2597.6243348420498</v>
      </c>
      <c r="K211" s="4">
        <f t="shared" si="12"/>
        <v>0</v>
      </c>
      <c r="L211" s="2"/>
      <c r="M211" s="19">
        <f t="shared" si="16"/>
        <v>129.88121674210248</v>
      </c>
      <c r="N211" s="4">
        <f t="shared" si="17"/>
        <v>0</v>
      </c>
    </row>
    <row r="212" spans="2:14" s="10" customFormat="1" x14ac:dyDescent="0.3">
      <c r="B212" s="13" t="s">
        <v>248</v>
      </c>
      <c r="C212" s="16" t="s">
        <v>228</v>
      </c>
      <c r="D212" s="14">
        <v>94.752626549745131</v>
      </c>
      <c r="E212" s="1"/>
      <c r="F212" s="19">
        <f t="shared" si="13"/>
        <v>75.802101239796102</v>
      </c>
      <c r="G212" s="1"/>
      <c r="H212" s="3">
        <f t="shared" si="14"/>
        <v>0</v>
      </c>
      <c r="I212" s="2"/>
      <c r="J212" s="19">
        <f t="shared" si="15"/>
        <v>18.950525309949025</v>
      </c>
      <c r="K212" s="4">
        <f t="shared" si="12"/>
        <v>0</v>
      </c>
      <c r="L212" s="2"/>
      <c r="M212" s="19">
        <f t="shared" si="16"/>
        <v>0.94752626549745134</v>
      </c>
      <c r="N212" s="4">
        <f t="shared" si="17"/>
        <v>0</v>
      </c>
    </row>
    <row r="213" spans="2:14" s="10" customFormat="1" x14ac:dyDescent="0.3">
      <c r="B213" s="13" t="s">
        <v>248</v>
      </c>
      <c r="C213" s="16" t="s">
        <v>229</v>
      </c>
      <c r="D213" s="14">
        <v>2257.473560938944</v>
      </c>
      <c r="E213" s="1"/>
      <c r="F213" s="19">
        <f t="shared" si="13"/>
        <v>1805.9788487511553</v>
      </c>
      <c r="G213" s="1"/>
      <c r="H213" s="3">
        <f t="shared" si="14"/>
        <v>0</v>
      </c>
      <c r="I213" s="2"/>
      <c r="J213" s="19">
        <f t="shared" si="15"/>
        <v>451.49471218778882</v>
      </c>
      <c r="K213" s="4">
        <f t="shared" si="12"/>
        <v>0</v>
      </c>
      <c r="L213" s="2"/>
      <c r="M213" s="19">
        <f t="shared" si="16"/>
        <v>22.574735609389442</v>
      </c>
      <c r="N213" s="4">
        <f t="shared" si="17"/>
        <v>0</v>
      </c>
    </row>
    <row r="214" spans="2:14" s="10" customFormat="1" x14ac:dyDescent="0.3">
      <c r="B214" s="13" t="s">
        <v>248</v>
      </c>
      <c r="C214" s="16" t="s">
        <v>230</v>
      </c>
      <c r="D214" s="14">
        <v>915.77636899455308</v>
      </c>
      <c r="E214" s="1"/>
      <c r="F214" s="19">
        <f t="shared" si="13"/>
        <v>732.62109519564251</v>
      </c>
      <c r="G214" s="1"/>
      <c r="H214" s="3">
        <f t="shared" si="14"/>
        <v>0</v>
      </c>
      <c r="I214" s="2"/>
      <c r="J214" s="19">
        <f t="shared" si="15"/>
        <v>183.15527379891063</v>
      </c>
      <c r="K214" s="4">
        <f t="shared" ref="K214:K223" si="18">J214*I214</f>
        <v>0</v>
      </c>
      <c r="L214" s="2"/>
      <c r="M214" s="19">
        <f t="shared" si="16"/>
        <v>9.157763689945531</v>
      </c>
      <c r="N214" s="4">
        <f t="shared" si="17"/>
        <v>0</v>
      </c>
    </row>
    <row r="215" spans="2:14" s="10" customFormat="1" x14ac:dyDescent="0.3">
      <c r="B215" s="13" t="s">
        <v>248</v>
      </c>
      <c r="C215" s="16" t="s">
        <v>231</v>
      </c>
      <c r="D215" s="14">
        <v>869.11458372317031</v>
      </c>
      <c r="E215" s="1"/>
      <c r="F215" s="19">
        <f t="shared" ref="F215:F223" si="19">D215*80%</f>
        <v>695.29166697853634</v>
      </c>
      <c r="G215" s="1"/>
      <c r="H215" s="3">
        <f t="shared" ref="H215:H223" si="20">F215*E215</f>
        <v>0</v>
      </c>
      <c r="I215" s="2"/>
      <c r="J215" s="19">
        <f t="shared" ref="J215:J223" si="21">D215*20%</f>
        <v>173.82291674463409</v>
      </c>
      <c r="K215" s="4">
        <f t="shared" si="18"/>
        <v>0</v>
      </c>
      <c r="L215" s="2"/>
      <c r="M215" s="19">
        <f t="shared" ref="M215:M223" si="22">D215*1%</f>
        <v>8.6911458372317032</v>
      </c>
      <c r="N215" s="4">
        <f t="shared" ref="N215:N223" si="23">M215*L215</f>
        <v>0</v>
      </c>
    </row>
    <row r="216" spans="2:14" s="10" customFormat="1" x14ac:dyDescent="0.3">
      <c r="B216" s="13" t="s">
        <v>248</v>
      </c>
      <c r="C216" s="16" t="s">
        <v>232</v>
      </c>
      <c r="D216" s="14">
        <v>2317.3075146224883</v>
      </c>
      <c r="E216" s="1"/>
      <c r="F216" s="19">
        <f t="shared" si="19"/>
        <v>1853.8460116979907</v>
      </c>
      <c r="G216" s="1"/>
      <c r="H216" s="3">
        <f t="shared" si="20"/>
        <v>0</v>
      </c>
      <c r="I216" s="2"/>
      <c r="J216" s="19">
        <f t="shared" si="21"/>
        <v>463.46150292449767</v>
      </c>
      <c r="K216" s="4">
        <f t="shared" si="18"/>
        <v>0</v>
      </c>
      <c r="L216" s="2"/>
      <c r="M216" s="19">
        <f t="shared" si="22"/>
        <v>23.173075146224882</v>
      </c>
      <c r="N216" s="4">
        <f t="shared" si="23"/>
        <v>0</v>
      </c>
    </row>
    <row r="217" spans="2:14" s="10" customFormat="1" x14ac:dyDescent="0.3">
      <c r="B217" s="13" t="s">
        <v>248</v>
      </c>
      <c r="C217" s="16" t="s">
        <v>233</v>
      </c>
      <c r="D217" s="14">
        <v>757.52394943901152</v>
      </c>
      <c r="E217" s="1"/>
      <c r="F217" s="19">
        <f t="shared" si="19"/>
        <v>606.01915955120921</v>
      </c>
      <c r="G217" s="1"/>
      <c r="H217" s="3">
        <f t="shared" si="20"/>
        <v>0</v>
      </c>
      <c r="I217" s="2"/>
      <c r="J217" s="19">
        <f t="shared" si="21"/>
        <v>151.5047898878023</v>
      </c>
      <c r="K217" s="4">
        <f t="shared" si="18"/>
        <v>0</v>
      </c>
      <c r="L217" s="2"/>
      <c r="M217" s="19">
        <f t="shared" si="22"/>
        <v>7.5752394943901153</v>
      </c>
      <c r="N217" s="4">
        <f t="shared" si="23"/>
        <v>0</v>
      </c>
    </row>
    <row r="218" spans="2:14" s="10" customFormat="1" x14ac:dyDescent="0.3">
      <c r="B218" s="13" t="s">
        <v>248</v>
      </c>
      <c r="C218" s="16" t="s">
        <v>234</v>
      </c>
      <c r="D218" s="14">
        <v>2626.6049408288036</v>
      </c>
      <c r="E218" s="1"/>
      <c r="F218" s="19">
        <f t="shared" si="19"/>
        <v>2101.2839526630428</v>
      </c>
      <c r="G218" s="1"/>
      <c r="H218" s="3">
        <f t="shared" si="20"/>
        <v>0</v>
      </c>
      <c r="I218" s="2"/>
      <c r="J218" s="19">
        <f t="shared" si="21"/>
        <v>525.3209881657607</v>
      </c>
      <c r="K218" s="4">
        <f t="shared" si="18"/>
        <v>0</v>
      </c>
      <c r="L218" s="2"/>
      <c r="M218" s="19">
        <f t="shared" si="22"/>
        <v>26.266049408288037</v>
      </c>
      <c r="N218" s="4">
        <f t="shared" si="23"/>
        <v>0</v>
      </c>
    </row>
    <row r="219" spans="2:14" s="10" customFormat="1" x14ac:dyDescent="0.3">
      <c r="B219" s="13" t="s">
        <v>248</v>
      </c>
      <c r="C219" s="16" t="s">
        <v>235</v>
      </c>
      <c r="D219" s="14">
        <v>1734.8739924734316</v>
      </c>
      <c r="E219" s="1"/>
      <c r="F219" s="19">
        <f t="shared" si="19"/>
        <v>1387.8991939787454</v>
      </c>
      <c r="G219" s="1"/>
      <c r="H219" s="3">
        <f t="shared" si="20"/>
        <v>0</v>
      </c>
      <c r="I219" s="2"/>
      <c r="J219" s="19">
        <f t="shared" si="21"/>
        <v>346.97479849468635</v>
      </c>
      <c r="K219" s="4">
        <f t="shared" si="18"/>
        <v>0</v>
      </c>
      <c r="L219" s="2"/>
      <c r="M219" s="19">
        <f t="shared" si="22"/>
        <v>17.348739924734318</v>
      </c>
      <c r="N219" s="4">
        <f t="shared" si="23"/>
        <v>0</v>
      </c>
    </row>
    <row r="220" spans="2:14" s="10" customFormat="1" x14ac:dyDescent="0.3">
      <c r="B220" s="13" t="s">
        <v>248</v>
      </c>
      <c r="C220" s="16" t="s">
        <v>236</v>
      </c>
      <c r="D220" s="14">
        <v>2037.6474673435355</v>
      </c>
      <c r="E220" s="1"/>
      <c r="F220" s="19">
        <f t="shared" si="19"/>
        <v>1630.1179738748285</v>
      </c>
      <c r="G220" s="1"/>
      <c r="H220" s="3">
        <f t="shared" si="20"/>
        <v>0</v>
      </c>
      <c r="I220" s="2"/>
      <c r="J220" s="19">
        <f t="shared" si="21"/>
        <v>407.52949346870713</v>
      </c>
      <c r="K220" s="4">
        <f t="shared" si="18"/>
        <v>0</v>
      </c>
      <c r="L220" s="2"/>
      <c r="M220" s="19">
        <f t="shared" si="22"/>
        <v>20.376474673435354</v>
      </c>
      <c r="N220" s="4">
        <f t="shared" si="23"/>
        <v>0</v>
      </c>
    </row>
    <row r="221" spans="2:14" s="10" customFormat="1" x14ac:dyDescent="0.3">
      <c r="B221" s="13" t="s">
        <v>248</v>
      </c>
      <c r="C221" s="16" t="s">
        <v>237</v>
      </c>
      <c r="D221" s="14">
        <v>64.307520314089317</v>
      </c>
      <c r="E221" s="1"/>
      <c r="F221" s="19">
        <f t="shared" si="19"/>
        <v>51.446016251271459</v>
      </c>
      <c r="G221" s="1"/>
      <c r="H221" s="3">
        <f t="shared" si="20"/>
        <v>0</v>
      </c>
      <c r="I221" s="2"/>
      <c r="J221" s="19">
        <f t="shared" si="21"/>
        <v>12.861504062817865</v>
      </c>
      <c r="K221" s="4">
        <f t="shared" si="18"/>
        <v>0</v>
      </c>
      <c r="L221" s="2"/>
      <c r="M221" s="19">
        <f t="shared" si="22"/>
        <v>0.64307520314089317</v>
      </c>
      <c r="N221" s="4">
        <f t="shared" si="23"/>
        <v>0</v>
      </c>
    </row>
    <row r="222" spans="2:14" s="10" customFormat="1" x14ac:dyDescent="0.3">
      <c r="B222" s="13" t="s">
        <v>248</v>
      </c>
      <c r="C222" s="16" t="s">
        <v>238</v>
      </c>
      <c r="D222" s="14">
        <v>176.02242033798555</v>
      </c>
      <c r="E222" s="1"/>
      <c r="F222" s="19">
        <f t="shared" si="19"/>
        <v>140.81793627038846</v>
      </c>
      <c r="G222" s="1"/>
      <c r="H222" s="3">
        <f t="shared" si="20"/>
        <v>0</v>
      </c>
      <c r="I222" s="2"/>
      <c r="J222" s="19">
        <f t="shared" si="21"/>
        <v>35.204484067597114</v>
      </c>
      <c r="K222" s="4">
        <f t="shared" si="18"/>
        <v>0</v>
      </c>
      <c r="L222" s="2"/>
      <c r="M222" s="19">
        <f t="shared" si="22"/>
        <v>1.7602242033798556</v>
      </c>
      <c r="N222" s="4">
        <f t="shared" si="23"/>
        <v>0</v>
      </c>
    </row>
    <row r="223" spans="2:14" s="10" customFormat="1" x14ac:dyDescent="0.3">
      <c r="B223" s="13" t="s">
        <v>248</v>
      </c>
      <c r="C223" s="16" t="s">
        <v>239</v>
      </c>
      <c r="D223" s="14">
        <v>2020.2502637803036</v>
      </c>
      <c r="E223" s="1"/>
      <c r="F223" s="19">
        <f t="shared" si="19"/>
        <v>1616.2002110242429</v>
      </c>
      <c r="G223" s="1"/>
      <c r="H223" s="3">
        <f t="shared" si="20"/>
        <v>0</v>
      </c>
      <c r="I223" s="2"/>
      <c r="J223" s="19">
        <f t="shared" si="21"/>
        <v>404.05005275606072</v>
      </c>
      <c r="K223" s="4">
        <f t="shared" si="18"/>
        <v>0</v>
      </c>
      <c r="L223" s="2"/>
      <c r="M223" s="19">
        <f t="shared" si="22"/>
        <v>20.202502637803036</v>
      </c>
      <c r="N223" s="4">
        <f t="shared" si="23"/>
        <v>0</v>
      </c>
    </row>
    <row r="224" spans="2:14" s="12" customFormat="1" x14ac:dyDescent="0.3">
      <c r="B224" s="6" t="s">
        <v>14</v>
      </c>
      <c r="D224" s="8">
        <f>SUM(D22:D223)</f>
        <v>231900.40923116193</v>
      </c>
      <c r="F224" s="20"/>
      <c r="H224" s="7">
        <f>SUM(H22:H223)</f>
        <v>0</v>
      </c>
      <c r="J224" s="20"/>
      <c r="K224" s="7">
        <f>SUM(K22:K223)</f>
        <v>0</v>
      </c>
      <c r="M224" s="20"/>
      <c r="N224" s="7">
        <f>SUM(N22:N223)</f>
        <v>0</v>
      </c>
    </row>
    <row r="225" spans="2:13" s="12" customFormat="1" x14ac:dyDescent="0.3">
      <c r="B225" s="6" t="s">
        <v>13</v>
      </c>
      <c r="C225" s="15">
        <f>SUM(H224+K224+N224)</f>
        <v>0</v>
      </c>
      <c r="F225" s="20"/>
      <c r="I225" s="10"/>
      <c r="J225" s="17"/>
      <c r="L225" s="10"/>
      <c r="M225" s="17"/>
    </row>
  </sheetData>
  <mergeCells count="27">
    <mergeCell ref="B1:C1"/>
    <mergeCell ref="B12:K12"/>
    <mergeCell ref="B13:K13"/>
    <mergeCell ref="B14:K14"/>
    <mergeCell ref="B15:K15"/>
    <mergeCell ref="B10:K10"/>
    <mergeCell ref="L20:N20"/>
    <mergeCell ref="E19:N19"/>
    <mergeCell ref="B5:B7"/>
    <mergeCell ref="C5:K5"/>
    <mergeCell ref="C6:K6"/>
    <mergeCell ref="C7:J7"/>
    <mergeCell ref="B9:K9"/>
    <mergeCell ref="B17:K17"/>
    <mergeCell ref="B16:K16"/>
    <mergeCell ref="B20:B21"/>
    <mergeCell ref="C20:C21"/>
    <mergeCell ref="D20:D21"/>
    <mergeCell ref="E20:H20"/>
    <mergeCell ref="I20:K20"/>
    <mergeCell ref="B19:D19"/>
    <mergeCell ref="B11:K11"/>
    <mergeCell ref="B2:B4"/>
    <mergeCell ref="C2:K2"/>
    <mergeCell ref="C3:K3"/>
    <mergeCell ref="C4:J4"/>
    <mergeCell ref="B8:K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4" ma:contentTypeDescription="Crie um novo documento." ma:contentTypeScope="" ma:versionID="f09e6adbee8676dac86ef68e59414e74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94b01c3140aee9cc3972c6ee790bea18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4A9CA8-E02E-4B64-BA6E-130DD662E7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87473-1CCB-45D0-91E9-9F9231042E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LPU - Fase IV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Edio Gomes</dc:creator>
  <cp:lastModifiedBy>Fernanda Marangoni</cp:lastModifiedBy>
  <dcterms:created xsi:type="dcterms:W3CDTF">2022-10-14T22:17:31Z</dcterms:created>
  <dcterms:modified xsi:type="dcterms:W3CDTF">2023-06-07T14:32:13Z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2022-10-14T22:22:37Z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9f2a869c-1c4b-4830-8706-2268bcfc37d7</vt:lpwstr>
  </property>
  <property fmtid="{D5CDD505-2E9C-101B-9397-08002B2CF9AE}" pid="8" name="MSIP_Label_defa4170-0d19-0005-0004-bc88714345d2_ContentBits">
    <vt:lpwstr>0</vt:lpwstr>
  </property>
</Properties>
</file>